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18" documentId="13_ncr:1_{F6CB121F-512D-4AA6-A0C1-0FB36C537598}" xr6:coauthVersionLast="47" xr6:coauthVersionMax="47" xr10:uidLastSave="{079274E4-9232-4A76-8C2A-2CD6054099D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I2" i="6"/>
  <c r="I5" i="6"/>
  <c r="L2" i="6"/>
  <c r="L5" i="6"/>
  <c r="L4" i="6"/>
  <c r="J5" i="6"/>
  <c r="J2" i="6"/>
  <c r="J4" i="6"/>
  <c r="I4" i="6"/>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B4" i="5"/>
  <c r="B5" i="5"/>
  <c r="B6" i="5"/>
  <c r="B7" i="5"/>
  <c r="B8" i="5"/>
  <c r="B9" i="5"/>
  <c r="B10" i="5"/>
  <c r="B11" i="5"/>
  <c r="B12" i="5"/>
  <c r="B13" i="5"/>
  <c r="B14" i="5"/>
  <c r="B15" i="5"/>
  <c r="B16"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<sst xmlns="http://schemas.openxmlformats.org/spreadsheetml/2006/main" count="178614" uniqueCount="39091">
  <si>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</si>
  <si>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</si>
  <si>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</si>
  <si>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</si>
  <si>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</si>
  <si>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</si>
  <si>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</si>
  <si>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</si>
  <si>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</si>
  <si>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</si>
  <si>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</si>
  <si>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</si>
  <si>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</si>
  <si>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</si>
  <si>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</si>
  <si>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</si>
  <si>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</si>
  <si>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</si>
  <si>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</si>
  <si>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</si>
  <si>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</si>
  <si>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</si>
  <si>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</si>
  <si>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</si>
  <si>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</si>
  <si>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</si>
  <si>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</si>
  <si>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</si>
  <si>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</si>
  <si>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</si>
  <si>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</si>
  <si>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</si>
  <si>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</si>
  <si>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</si>
  <si>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</si>
  <si>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</si>
  <si>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</si>
  <si>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</si>
  <si>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</si>
  <si>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</si>
  <si>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</si>
  <si>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</si>
  <si>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</si>
  <si>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</si>
  <si>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</si>
  <si>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</si>
  <si>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</si>
  <si>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</si>
  <si>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</si>
  <si>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</si>
  <si>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</si>
  <si>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</si>
  <si>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</si>
  <si>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</si>
  <si>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</si>
  <si>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</si>
  <si>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</si>
  <si>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</si>
  <si>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</si>
  <si>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</si>
  <si>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</si>
  <si>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</si>
  <si>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</si>
  <si>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</si>
  <si>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</si>
  <si>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</si>
  <si>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</si>
  <si>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</si>
  <si>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</si>
  <si>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</si>
  <si>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</si>
  <si>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</si>
  <si>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</si>
  <si>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</si>
  <si>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</si>
  <si>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</si>
  <si>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</si>
  <si>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</si>
  <si>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</si>
  <si>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</si>
  <si>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</si>
  <si>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</si>
  <si>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</si>
  <si>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</si>
  <si>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</si>
  <si>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</si>
  <si>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</si>
  <si>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</si>
  <si>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</si>
  <si>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</si>
  <si>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</si>
  <si>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</si>
  <si>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</si>
  <si>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</si>
  <si>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</si>
  <si>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</si>
  <si>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</si>
  <si>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</si>
  <si>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</si>
  <si>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</si>
  <si>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</si>
  <si>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</si>
  <si>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</si>
  <si>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</si>
  <si>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</si>
  <si>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</si>
  <si>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</si>
  <si>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</si>
  <si>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</si>
  <si>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</si>
  <si>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</si>
  <si>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</si>
  <si>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</si>
  <si>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</si>
  <si>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</si>
  <si>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</si>
  <si>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</si>
  <si>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</si>
  <si>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</si>
  <si>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</si>
  <si>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</si>
  <si>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</si>
  <si>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</si>
  <si>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</si>
  <si>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</si>
  <si>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</si>
  <si>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</si>
  <si>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</si>
  <si>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</si>
  <si>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</si>
  <si>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</si>
  <si>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</si>
  <si>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</si>
  <si>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</si>
  <si>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</si>
  <si>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</si>
  <si>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</si>
  <si>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</si>
  <si>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</si>
  <si>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</si>
  <si>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</si>
  <si>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</si>
  <si>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</si>
  <si>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</si>
  <si>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</si>
  <si>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</si>
  <si>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</si>
  <si>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</si>
  <si>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</si>
  <si>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</si>
  <si>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</si>
  <si>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</si>
  <si>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</si>
  <si>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</si>
  <si>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</si>
  <si>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</si>
  <si>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</si>
  <si>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</si>
  <si>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</si>
  <si>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</si>
  <si>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</si>
  <si>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</si>
  <si>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</si>
  <si>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</si>
  <si>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</si>
  <si>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</si>
  <si>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</si>
  <si>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</si>
  <si>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</si>
  <si>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</si>
  <si>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</si>
  <si>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</si>
  <si>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</si>
  <si>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</si>
  <si>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</si>
  <si>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</si>
  <si>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</si>
  <si>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</si>
  <si>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</si>
  <si>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</si>
  <si>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</si>
  <si>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</si>
  <si>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</si>
  <si>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</si>
  <si>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</si>
  <si>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</si>
  <si>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</si>
  <si>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</si>
  <si>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</si>
  <si>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</si>
  <si>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</si>
  <si>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</si>
  <si>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</si>
  <si>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</si>
  <si>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</si>
  <si>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</si>
  <si>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</si>
  <si>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</si>
  <si>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</si>
  <si>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</si>
  <si>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</si>
  <si>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</si>
  <si>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</si>
  <si>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</si>
  <si>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</si>
  <si>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</si>
  <si>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</si>
  <si>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</si>
  <si>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</si>
  <si>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</si>
  <si>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</si>
  <si>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</si>
  <si>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</si>
  <si>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</si>
  <si>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</si>
  <si>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</si>
  <si>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</si>
  <si>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</si>
  <si>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</si>
  <si>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</si>
  <si>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</si>
  <si>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</si>
  <si>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</si>
  <si>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</si>
  <si>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</si>
  <si>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</si>
  <si>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</si>
  <si>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</si>
  <si>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</si>
  <si>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</si>
  <si>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</si>
  <si>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</si>
  <si>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</si>
  <si>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</si>
  <si>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</si>
  <si>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</si>
  <si>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</si>
  <si>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</si>
  <si>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</si>
  <si>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</si>
  <si>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</si>
  <si>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</si>
  <si>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</si>
  <si>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</si>
  <si>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</si>
  <si>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</si>
  <si>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</si>
  <si>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</si>
  <si>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</si>
  <si>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</si>
  <si>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</si>
  <si>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</si>
  <si>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</si>
  <si>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</si>
  <si>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</si>
  <si>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</si>
  <si>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</si>
  <si>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</si>
  <si>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</si>
  <si>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</si>
  <si>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</si>
  <si>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</si>
  <si>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</si>
  <si>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</si>
  <si>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</si>
  <si>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</si>
  <si>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</si>
  <si>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</si>
  <si>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</si>
  <si>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</si>
  <si>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</si>
  <si>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</si>
  <si>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</si>
  <si>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</si>
  <si>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</si>
  <si>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</si>
  <si>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</si>
  <si>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</si>
  <si>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</si>
  <si>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</si>
  <si>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</si>
  <si>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</si>
  <si>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</si>
  <si>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</si>
  <si>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</si>
  <si>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</si>
  <si>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</si>
  <si>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</si>
  <si>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</si>
  <si>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</si>
  <si>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</si>
  <si>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</si>
  <si>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</si>
  <si>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</si>
  <si>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</si>
  <si>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</si>
  <si>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</si>
  <si>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</si>
  <si>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</si>
  <si>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</si>
  <si>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</si>
  <si>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</si>
  <si>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</si>
  <si>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</si>
  <si>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</si>
  <si>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</si>
  <si>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</si>
  <si>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</si>
  <si>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</si>
  <si>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</si>
  <si>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</si>
  <si>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</si>
  <si>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</si>
  <si>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</si>
  <si>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</si>
  <si>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</si>
  <si>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</si>
  <si>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</si>
  <si>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</si>
  <si>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</si>
  <si>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</si>
  <si>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</si>
  <si>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</si>
  <si>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</si>
  <si>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</si>
  <si>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</si>
  <si>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</si>
  <si>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</si>
  <si>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</si>
  <si>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</si>
  <si>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</si>
  <si>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</si>
  <si>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</si>
  <si>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</si>
  <si>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</si>
  <si>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</si>
  <si>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</si>
  <si>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</si>
  <si>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</si>
  <si>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</si>
  <si>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</si>
  <si>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</si>
  <si>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</si>
  <si>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</si>
  <si>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</si>
  <si>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</si>
  <si>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</si>
  <si>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</si>
  <si>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</si>
  <si>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</si>
  <si>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</si>
  <si>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</si>
  <si>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</si>
  <si>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</si>
  <si>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</si>
  <si>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</si>
  <si>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</si>
  <si>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</si>
  <si>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</si>
  <si>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</si>
  <si>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</si>
  <si>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</si>
  <si>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</si>
  <si>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</si>
  <si>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</si>
  <si>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</si>
  <si>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</si>
  <si>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</si>
  <si>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</si>
  <si>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</si>
  <si>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</si>
  <si>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</si>
  <si>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</si>
  <si>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</si>
  <si>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</si>
  <si>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</si>
  <si>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</si>
  <si>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</si>
  <si>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</si>
  <si>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</si>
  <si>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</si>
  <si>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</si>
  <si>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</si>
  <si>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</si>
  <si>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</si>
  <si>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</si>
  <si>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</si>
  <si>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</si>
  <si>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</si>
  <si>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</si>
  <si>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</si>
  <si>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</si>
  <si>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</si>
  <si>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</si>
  <si>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</si>
  <si>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</si>
  <si>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</si>
  <si>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</si>
  <si>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</si>
  <si>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</si>
  <si>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</si>
  <si>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</si>
  <si>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</si>
  <si>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</si>
  <si>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</si>
  <si>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</si>
  <si>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</si>
  <si>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</si>
  <si>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</si>
  <si>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</si>
  <si>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</si>
  <si>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</si>
  <si>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</si>
  <si>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</si>
  <si>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</si>
  <si>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</si>
  <si>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</si>
  <si>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</si>
  <si>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</si>
  <si>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</si>
  <si>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</si>
  <si>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</si>
  <si>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</si>
  <si>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</si>
  <si>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</si>
  <si>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</si>
  <si>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</si>
  <si>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</si>
  <si>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</si>
  <si>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</si>
  <si>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</si>
  <si>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</si>
  <si>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</si>
  <si>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</si>
  <si>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</si>
  <si>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</si>
  <si>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</si>
  <si>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</si>
  <si>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</si>
  <si>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</si>
  <si>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</si>
  <si>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</si>
  <si>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</si>
  <si>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</si>
  <si>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</si>
  <si>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</si>
  <si>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</si>
  <si>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</si>
  <si>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</si>
  <si>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</si>
  <si>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</si>
  <si>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</si>
  <si>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</si>
  <si>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</si>
  <si>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</si>
  <si>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</si>
  <si>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</si>
  <si>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</si>
  <si>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</si>
  <si>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</si>
  <si>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</si>
  <si>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</si>
  <si>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</si>
  <si>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</si>
  <si>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</si>
  <si>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</si>
  <si>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</si>
  <si>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</si>
  <si>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</si>
  <si>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</si>
  <si>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</si>
  <si>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</si>
  <si>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</si>
  <si>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</si>
  <si>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</si>
  <si>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</si>
  <si>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</si>
  <si>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</si>
  <si>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</si>
  <si>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</si>
  <si>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</si>
  <si>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</si>
  <si>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</si>
  <si>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</si>
  <si>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</si>
  <si>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</si>
  <si>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</si>
  <si>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</si>
  <si>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</si>
  <si>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</si>
  <si>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</si>
  <si>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</si>
  <si>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</si>
  <si>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</si>
  <si>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</si>
  <si>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</si>
  <si>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</si>
  <si>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</si>
  <si>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</si>
  <si>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</si>
  <si>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</si>
  <si>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</si>
  <si>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</si>
  <si>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</si>
  <si>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</si>
  <si>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</si>
  <si>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</si>
  <si>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</si>
  <si>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</si>
  <si>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</si>
  <si>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</si>
  <si>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</si>
  <si>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</si>
  <si>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</si>
  <si>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</si>
  <si>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</si>
  <si>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</si>
  <si>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</si>
  <si>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</si>
  <si>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</si>
  <si>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</si>
  <si>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</si>
  <si>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</si>
  <si>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</si>
  <si>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</si>
  <si>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</si>
  <si>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</si>
  <si>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</si>
  <si>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</si>
  <si>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</si>
  <si>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</si>
  <si>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</si>
  <si>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</si>
  <si>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</si>
  <si>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</si>
  <si>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</si>
  <si>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</si>
  <si>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</si>
  <si>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</si>
  <si>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</si>
  <si>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</si>
  <si>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</si>
  <si>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</si>
  <si>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</si>
  <si>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</si>
  <si>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</si>
  <si>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</si>
  <si>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</si>
  <si>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</si>
  <si>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</si>
  <si>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</si>
  <si>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</si>
  <si>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</si>
  <si>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</si>
  <si>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</si>
  <si>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</si>
  <si>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</si>
  <si>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</si>
  <si>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</si>
  <si>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</si>
  <si>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</si>
  <si>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</si>
  <si>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</si>
  <si>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</si>
  <si>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</si>
  <si>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</si>
  <si>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</si>
  <si>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</si>
  <si>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</si>
  <si>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</si>
  <si>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</si>
  <si>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</si>
  <si>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</si>
  <si>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</si>
  <si>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</si>
  <si>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</si>
  <si>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</si>
  <si>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</si>
  <si>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</si>
  <si>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</si>
  <si>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</si>
  <si>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</si>
  <si>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</si>
  <si>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</si>
  <si>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</si>
  <si>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</si>
  <si>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</si>
  <si>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</si>
  <si>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</si>
  <si>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</si>
  <si>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</si>
  <si>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</si>
  <si>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</si>
  <si>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</si>
  <si>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</si>
  <si>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</si>
  <si>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</si>
  <si>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</si>
  <si>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</si>
  <si>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</si>
  <si>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</si>
  <si>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</si>
  <si>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</si>
  <si>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</si>
  <si>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</si>
  <si>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</si>
  <si>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</si>
  <si>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</si>
  <si>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</si>
  <si>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</si>
  <si>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</si>
  <si>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</si>
  <si>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</si>
  <si>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</si>
  <si>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</si>
  <si>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</si>
  <si>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</si>
  <si>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</si>
  <si>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</si>
  <si>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</si>
  <si>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</si>
  <si>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</si>
  <si>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</si>
  <si>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</si>
  <si>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</si>
  <si>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</si>
  <si>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</si>
  <si>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</si>
  <si>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</si>
  <si>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</si>
  <si>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</si>
  <si>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</si>
  <si>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</si>
  <si>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</si>
  <si>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</si>
  <si>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</si>
  <si>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</si>
  <si>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</si>
  <si>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</si>
  <si>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</si>
  <si>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</si>
  <si>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</si>
  <si>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</si>
  <si>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</si>
  <si>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</si>
  <si>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</si>
  <si>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</si>
  <si>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</si>
  <si>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</si>
  <si>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</si>
  <si>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</si>
  <si>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</si>
  <si>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</si>
  <si>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</si>
  <si>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</si>
  <si>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</si>
  <si>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</si>
  <si>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</si>
  <si>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</si>
  <si>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</si>
  <si>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</si>
  <si>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</si>
  <si>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</si>
  <si>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</si>
  <si>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</si>
  <si>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</si>
  <si>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</si>
  <si>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</si>
  <si>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</si>
  <si>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</si>
  <si>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</si>
  <si>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</si>
  <si>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</si>
  <si>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</si>
  <si>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</si>
  <si>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</si>
  <si>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</si>
  <si>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</si>
  <si>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</si>
  <si>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</si>
  <si>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</si>
  <si>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</si>
  <si>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</si>
  <si>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</si>
  <si>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</si>
  <si>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</si>
  <si>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</si>
  <si>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</si>
  <si>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</si>
  <si>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</si>
  <si>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</si>
  <si>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</si>
  <si>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</si>
  <si>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</si>
  <si>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</si>
  <si>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</si>
  <si>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</si>
  <si>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</si>
  <si>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</si>
  <si>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</si>
  <si>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</si>
  <si>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</si>
  <si>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</si>
  <si>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</si>
  <si>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</si>
  <si>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</si>
  <si>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</si>
  <si>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</si>
  <si>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</si>
  <si>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</si>
  <si>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</si>
  <si>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</si>
  <si>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</si>
  <si>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</si>
  <si>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</si>
  <si>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</si>
  <si>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</si>
  <si>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</si>
  <si>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</si>
  <si>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</si>
  <si>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</si>
  <si>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</si>
  <si>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</si>
  <si>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</si>
  <si>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</si>
  <si>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</si>
  <si>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</si>
  <si>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</si>
  <si>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</si>
  <si>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</si>
  <si>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</si>
  <si>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</si>
  <si>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</si>
  <si>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</si>
  <si>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</si>
  <si>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</si>
  <si>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</si>
  <si>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</si>
  <si>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</si>
  <si>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</si>
  <si>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</si>
  <si>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</si>
  <si>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</si>
  <si>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</si>
  <si>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</si>
  <si>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</si>
  <si>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</si>
  <si>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</si>
  <si>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</si>
  <si>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</si>
  <si>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</si>
  <si>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</si>
  <si>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</si>
  <si>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</si>
  <si>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</si>
  <si>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</si>
  <si>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</si>
  <si>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</si>
  <si>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</si>
  <si>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</si>
  <si>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</si>
  <si>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</si>
  <si>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</si>
  <si>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</si>
  <si>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</si>
  <si>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</si>
  <si>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</si>
  <si>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</si>
  <si>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</si>
  <si>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</si>
  <si>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</si>
  <si>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</si>
  <si>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</si>
  <si>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</si>
  <si>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</si>
  <si>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</si>
  <si>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</si>
  <si>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</si>
  <si>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</si>
  <si>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</si>
  <si>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</si>
  <si>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</si>
  <si>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</si>
  <si>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</si>
  <si>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</si>
  <si>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</si>
  <si>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</si>
  <si>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</si>
  <si>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</si>
  <si>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</si>
  <si>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</si>
  <si>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</si>
  <si>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</si>
  <si>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</si>
  <si>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</si>
  <si>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</si>
  <si>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</si>
  <si>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</si>
  <si>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</si>
  <si>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</si>
  <si>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</si>
  <si>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</si>
  <si>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</si>
  <si>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</si>
  <si>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</si>
  <si>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</si>
  <si>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</si>
  <si>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</si>
  <si>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</si>
  <si>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</si>
  <si>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</si>
  <si>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</si>
  <si>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</si>
  <si>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</si>
  <si>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</si>
  <si>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</si>
  <si>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</si>
  <si>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</si>
  <si>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</si>
  <si>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</si>
  <si>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</si>
  <si>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</si>
  <si>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</si>
  <si>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</si>
  <si>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</si>
  <si>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</si>
  <si>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</si>
  <si>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</si>
  <si>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</si>
  <si>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</si>
  <si>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</si>
  <si>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</si>
  <si>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</si>
  <si>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</si>
  <si>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</si>
  <si>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</si>
  <si>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</si>
  <si>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</si>
  <si>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</si>
  <si>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</si>
  <si>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</si>
  <si>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</si>
  <si>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</si>
  <si>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</si>
  <si>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</si>
  <si>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</si>
  <si>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</si>
  <si>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</si>
  <si>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</si>
  <si>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</si>
  <si>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</si>
  <si>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</si>
  <si>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</si>
  <si>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</si>
  <si>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</si>
  <si>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</si>
  <si>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</si>
  <si>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</si>
  <si>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</si>
  <si>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</si>
  <si>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</si>
  <si>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</si>
  <si>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</si>
  <si>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</si>
  <si>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</si>
  <si>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</si>
  <si>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</si>
  <si>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</si>
  <si>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</si>
  <si>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</si>
  <si>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</si>
  <si>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</si>
  <si>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</si>
  <si>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</si>
  <si>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</si>
  <si>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</si>
  <si>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</si>
  <si>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</si>
  <si>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</si>
  <si>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</si>
  <si>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</si>
  <si>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</si>
  <si>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</si>
  <si>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</si>
  <si>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</si>
  <si>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</si>
  <si>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</si>
  <si>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</si>
  <si>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</si>
  <si>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</si>
  <si>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</si>
  <si>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</si>
  <si>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</si>
  <si>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</si>
  <si>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</si>
  <si>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</si>
  <si>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</si>
  <si>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</si>
  <si>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</si>
  <si>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</si>
  <si>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</si>
  <si>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</si>
  <si>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</si>
  <si>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</si>
  <si>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</si>
  <si>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</si>
  <si>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</si>
  <si>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</si>
  <si>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</si>
  <si>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</si>
  <si>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</si>
  <si>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</si>
  <si>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</si>
  <si>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</si>
  <si>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</si>
  <si>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</si>
  <si>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</si>
  <si>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</si>
  <si>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</si>
  <si>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</si>
  <si>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</si>
  <si>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</si>
  <si>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</si>
  <si>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</si>
  <si>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</si>
  <si>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</si>
  <si>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</si>
  <si>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</si>
  <si>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</si>
  <si>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</si>
  <si>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</si>
  <si>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</si>
  <si>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</si>
  <si>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</si>
  <si>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</si>
  <si>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</si>
  <si>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</si>
  <si>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</si>
  <si>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</si>
  <si>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</si>
  <si>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</si>
  <si>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</si>
  <si>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</si>
  <si>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</si>
  <si>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</si>
  <si>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</si>
  <si>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</si>
  <si>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</si>
  <si>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</si>
  <si>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</si>
  <si>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</si>
  <si>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</si>
  <si>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</si>
  <si>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</si>
  <si>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</si>
  <si>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</si>
  <si>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</si>
  <si>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</si>
  <si>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</si>
  <si>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</si>
  <si>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</si>
  <si>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</si>
  <si>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</si>
  <si>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</si>
  <si>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</si>
  <si>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</si>
  <si>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</si>
  <si>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</si>
  <si>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</si>
  <si>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</si>
  <si>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</si>
  <si>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</si>
  <si>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</si>
  <si>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</si>
  <si>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</si>
  <si>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</si>
  <si>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</si>
  <si>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</si>
  <si>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</si>
  <si>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</si>
  <si>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</si>
  <si>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</si>
  <si>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</si>
  <si>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</si>
  <si>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</si>
  <si>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</si>
  <si>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</si>
  <si>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</si>
  <si>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</si>
  <si>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</si>
  <si>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</si>
  <si>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</si>
  <si>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</si>
  <si>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</si>
  <si>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</si>
  <si>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</si>
  <si>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</si>
  <si>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</si>
  <si>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</si>
  <si>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</si>
  <si>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</si>
  <si>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</si>
  <si>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</si>
  <si>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</si>
  <si>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</si>
  <si>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</si>
  <si>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</si>
  <si>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</si>
  <si>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</si>
  <si>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</si>
  <si>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</si>
  <si>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</si>
  <si>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</si>
  <si>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</si>
  <si>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</si>
  <si>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</si>
  <si>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</si>
  <si>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</si>
  <si>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</si>
  <si>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</si>
  <si>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</si>
  <si>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</si>
  <si>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</si>
  <si>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</si>
  <si>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</si>
  <si>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</si>
  <si>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</si>
  <si>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</si>
  <si>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</si>
  <si>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</si>
  <si>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</si>
  <si>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</si>
  <si>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</si>
  <si>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</si>
  <si>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</si>
  <si>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</si>
  <si>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</si>
  <si>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</si>
  <si>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</si>
  <si>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</si>
  <si>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</si>
  <si>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</si>
  <si>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</si>
  <si>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</si>
  <si>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</si>
  <si>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</si>
  <si>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</si>
  <si>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</si>
  <si>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</si>
  <si>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</si>
  <si>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</si>
  <si>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</si>
  <si>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</si>
  <si>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</si>
  <si>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</si>
  <si>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</si>
  <si>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</si>
  <si>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</si>
  <si>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</si>
  <si>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</si>
  <si>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</si>
  <si>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</si>
  <si>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</si>
  <si>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</si>
  <si>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</si>
  <si>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</si>
  <si>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</si>
  <si>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</si>
  <si>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</si>
  <si>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</si>
  <si>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</si>
  <si>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</si>
  <si>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</si>
  <si>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</si>
  <si>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</si>
  <si>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</si>
  <si>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</si>
  <si>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</si>
  <si>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</si>
  <si>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</si>
  <si>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</si>
  <si>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</si>
  <si>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</si>
  <si>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</si>
  <si>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</si>
  <si>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</si>
  <si>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</si>
  <si>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</si>
  <si>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</si>
  <si>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</si>
  <si>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</si>
  <si>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</si>
  <si>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</si>
  <si>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</si>
  <si>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</si>
  <si>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</si>
  <si>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</si>
  <si>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</si>
  <si>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</si>
  <si>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</si>
  <si>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</si>
  <si>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</si>
  <si>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</si>
  <si>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</si>
  <si>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</si>
  <si>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</si>
  <si>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</si>
  <si>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</si>
  <si>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</si>
  <si>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</si>
  <si>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</si>
  <si>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</si>
  <si>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</si>
  <si>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</si>
  <si>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</si>
  <si>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</si>
  <si>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</si>
  <si>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</si>
  <si>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</si>
  <si>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</si>
  <si>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</si>
  <si>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</si>
  <si>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</si>
  <si>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</si>
  <si>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</si>
  <si>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</si>
  <si>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</si>
  <si>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</si>
  <si>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</si>
  <si>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</si>
  <si>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</si>
  <si>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</si>
  <si>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</si>
  <si>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</si>
  <si>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</si>
  <si>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</si>
  <si>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</si>
  <si>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</si>
  <si>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</si>
  <si>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</si>
  <si>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</si>
  <si>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</si>
  <si>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</si>
  <si>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</si>
  <si>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</si>
  <si>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</si>
  <si>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</si>
  <si>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</si>
  <si>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</si>
  <si>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</si>
  <si>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</si>
  <si>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</si>
  <si>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</si>
  <si>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</si>
  <si>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</si>
  <si>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</si>
  <si>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</si>
  <si>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</si>
  <si>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</si>
  <si>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</si>
  <si>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</si>
  <si>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</si>
  <si>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</si>
  <si>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</si>
  <si>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</si>
  <si>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</si>
  <si>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</si>
  <si>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</si>
  <si>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</si>
  <si>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</si>
  <si>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</si>
  <si>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</si>
  <si>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</si>
  <si>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</si>
  <si>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</si>
  <si>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</si>
  <si>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</si>
  <si>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</si>
  <si>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</si>
  <si>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</si>
  <si>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</si>
  <si>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</si>
  <si>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</si>
  <si>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</si>
  <si>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</si>
  <si>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</si>
  <si>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</si>
  <si>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</si>
  <si>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</si>
  <si>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</si>
  <si>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</si>
  <si>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</si>
  <si>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</si>
  <si>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</si>
  <si>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</si>
  <si>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</si>
  <si>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</si>
  <si>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</si>
  <si>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</si>
  <si>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</si>
  <si>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</si>
  <si>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</si>
  <si>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</si>
  <si>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</si>
  <si>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</si>
  <si>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</si>
  <si>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</si>
  <si>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</si>
  <si>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</si>
  <si>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</si>
  <si>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</si>
  <si>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</si>
  <si>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</si>
  <si>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</si>
  <si>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</si>
  <si>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</si>
  <si>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</si>
  <si>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</si>
  <si>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</si>
  <si>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</si>
  <si>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</si>
  <si>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</si>
  <si>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</si>
  <si>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</si>
  <si>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</si>
  <si>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</si>
  <si>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</si>
  <si>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</si>
  <si>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</si>
  <si>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</si>
  <si>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</si>
  <si>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</si>
  <si>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</si>
  <si>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</si>
  <si>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</si>
  <si>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</si>
  <si>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</si>
  <si>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</si>
  <si>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</si>
  <si>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</si>
  <si>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</si>
  <si>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</si>
  <si>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</si>
  <si>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</si>
  <si>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</si>
  <si>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</si>
  <si>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</si>
  <si>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</si>
  <si>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</si>
  <si>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</si>
  <si>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</si>
  <si>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</si>
  <si>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</si>
  <si>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</si>
  <si>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</si>
  <si>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</si>
  <si>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</si>
  <si>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</si>
  <si>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</si>
  <si>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</si>
  <si>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</si>
  <si>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</si>
  <si>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</si>
  <si>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</si>
  <si>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</si>
  <si>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</si>
  <si>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</si>
  <si>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</si>
  <si>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</si>
  <si>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</si>
  <si>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</si>
  <si>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</si>
  <si>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</si>
  <si>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</si>
  <si>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</si>
  <si>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</si>
  <si>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</si>
  <si>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</si>
  <si>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</si>
  <si>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</si>
  <si>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</si>
  <si>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</si>
  <si>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</si>
  <si>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</si>
  <si>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</si>
  <si>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</si>
  <si>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</si>
  <si>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</si>
  <si>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</si>
  <si>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</si>
  <si>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</si>
  <si>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</si>
  <si>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</si>
  <si>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</si>
  <si>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</si>
  <si>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</si>
  <si>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</si>
  <si>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</si>
  <si>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</si>
  <si>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</si>
  <si>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</si>
  <si>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</si>
  <si>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</si>
  <si>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</si>
  <si>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</si>
  <si>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</si>
  <si>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</si>
  <si>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</si>
  <si>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</si>
  <si>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</si>
  <si>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</si>
  <si>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</si>
  <si>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</si>
  <si>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</si>
  <si>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</si>
  <si>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</si>
  <si>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</si>
  <si>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</si>
  <si>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</si>
  <si>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</si>
  <si>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</si>
  <si>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</si>
  <si>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</si>
  <si>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</si>
  <si>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</si>
  <si>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</si>
  <si>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</si>
  <si>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</si>
  <si>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</si>
  <si>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</si>
  <si>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</si>
  <si>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</si>
  <si>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</si>
  <si>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</si>
  <si>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</si>
  <si>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</si>
  <si>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</si>
  <si>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</si>
  <si>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</si>
  <si>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</si>
  <si>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</si>
  <si>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</si>
  <si>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</si>
  <si>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</si>
  <si>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</si>
  <si>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</si>
  <si>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</si>
  <si>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</si>
  <si>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</si>
  <si>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</si>
  <si>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</si>
  <si>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</si>
  <si>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</si>
  <si>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</si>
  <si>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</si>
  <si>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</si>
  <si>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</si>
  <si>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</si>
  <si>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</si>
  <si>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</si>
  <si>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</si>
  <si>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</si>
  <si>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</si>
  <si>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</si>
  <si>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</si>
  <si>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</si>
  <si>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</si>
  <si>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</si>
  <si>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</si>
  <si>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</si>
  <si>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</si>
  <si>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</si>
  <si>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</si>
  <si>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</si>
  <si>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</si>
  <si>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</si>
  <si>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</si>
  <si>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</si>
  <si>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</si>
  <si>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</si>
  <si>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</si>
  <si>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</si>
  <si>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</si>
  <si>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</si>
  <si>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</si>
  <si>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</si>
  <si>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</si>
  <si>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</si>
  <si>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</si>
  <si>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</si>
  <si>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</si>
  <si>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</si>
  <si>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</si>
  <si>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</si>
  <si>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</si>
  <si>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</si>
  <si>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</si>
  <si>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</si>
  <si>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</si>
  <si>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</si>
  <si>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</si>
  <si>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</si>
  <si>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</si>
  <si>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</si>
  <si>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</si>
  <si>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</si>
  <si>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</si>
  <si>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</si>
  <si>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</si>
  <si>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</si>
  <si>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</si>
  <si>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</si>
  <si>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</si>
  <si>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</si>
  <si>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</si>
  <si>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</si>
  <si>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</si>
  <si>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</si>
  <si>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</si>
  <si>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</si>
  <si>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</si>
  <si>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</si>
  <si>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</si>
  <si>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</si>
  <si>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</si>
  <si>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</si>
  <si>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</si>
  <si>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</si>
  <si>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</si>
  <si>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</si>
  <si>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</si>
  <si>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</si>
  <si>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</si>
  <si>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</si>
  <si>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</si>
  <si>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</si>
  <si>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</si>
  <si>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</si>
  <si>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</si>
  <si>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</si>
  <si>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</si>
  <si>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</si>
  <si>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</si>
  <si>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</si>
  <si>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</si>
  <si>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</si>
  <si>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</si>
  <si>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</si>
  <si>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</si>
  <si>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</si>
  <si>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</si>
  <si>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</si>
  <si>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</si>
  <si>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</si>
  <si>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</si>
  <si>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</si>
  <si>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</si>
  <si>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</si>
  <si>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</si>
  <si>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</si>
  <si>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</si>
  <si>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</si>
  <si>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</si>
  <si>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</si>
  <si>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</si>
  <si>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</si>
  <si>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</si>
  <si>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</si>
  <si>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</si>
  <si>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</si>
  <si>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</si>
  <si>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</si>
  <si>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</si>
  <si>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</si>
  <si>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</si>
  <si>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</si>
  <si>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</si>
  <si>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</si>
  <si>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</si>
  <si>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</si>
  <si>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</si>
  <si>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</si>
  <si>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</si>
  <si>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</si>
  <si>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</si>
  <si>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</si>
  <si>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</si>
  <si>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</si>
  <si>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</si>
  <si>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</si>
  <si>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</si>
  <si>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</si>
  <si>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</si>
  <si>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</si>
  <si>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</si>
  <si>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</si>
  <si>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</si>
  <si>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</si>
  <si>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</si>
  <si>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</si>
  <si>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</si>
  <si>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</si>
  <si>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</si>
  <si>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</si>
  <si>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</si>
  <si>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</si>
  <si>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</si>
  <si>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</si>
  <si>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</si>
  <si>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</si>
  <si>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</si>
  <si>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</si>
  <si>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</si>
  <si>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</si>
  <si>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</si>
  <si>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</si>
  <si>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</si>
  <si>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</si>
  <si>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</si>
  <si>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</si>
  <si>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</si>
  <si>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</si>
  <si>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</si>
  <si>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</si>
  <si>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</si>
  <si>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</si>
  <si>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</si>
  <si>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</si>
  <si>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</si>
  <si>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</si>
  <si>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</si>
  <si>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</si>
  <si>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</si>
  <si>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</si>
  <si>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</si>
  <si>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</si>
  <si>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</si>
  <si>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</si>
  <si>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</si>
  <si>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</si>
  <si>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</si>
  <si>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</si>
  <si>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</si>
  <si>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</si>
  <si>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</si>
  <si>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</si>
  <si>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</si>
  <si>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</si>
  <si>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</si>
  <si>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</si>
  <si>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</si>
  <si>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</si>
  <si>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</si>
  <si>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</si>
  <si>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</si>
  <si>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</si>
  <si>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</si>
  <si>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</si>
  <si>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</si>
  <si>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</si>
  <si>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</si>
  <si>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</si>
  <si>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</si>
  <si>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</si>
  <si>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</si>
  <si>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</si>
  <si>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</si>
  <si>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</si>
  <si>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</si>
  <si>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</si>
  <si>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</si>
  <si>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</si>
  <si>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</si>
  <si>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</si>
  <si>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</si>
  <si>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</si>
  <si>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</si>
  <si>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</si>
  <si>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</si>
  <si>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</si>
  <si>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</si>
  <si>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</si>
  <si>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</si>
  <si>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</si>
  <si>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</si>
  <si>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</si>
  <si>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</si>
  <si>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</si>
  <si>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</si>
  <si>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</si>
  <si>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</si>
  <si>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</si>
  <si>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</si>
  <si>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</si>
  <si>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</si>
  <si>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</si>
  <si>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</si>
  <si>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</si>
  <si>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</si>
  <si>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</si>
  <si>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</si>
  <si>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</si>
  <si>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</si>
  <si>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</si>
  <si>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</si>
  <si>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</si>
  <si>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</si>
  <si>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</si>
  <si>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</si>
  <si>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</si>
  <si>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</si>
  <si>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</si>
  <si>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</si>
  <si>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</si>
  <si>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</si>
  <si>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</si>
  <si>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</si>
  <si>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</si>
  <si>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</si>
  <si>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</si>
  <si>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</si>
  <si>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</si>
  <si>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</si>
  <si>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</si>
  <si>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</si>
  <si>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</si>
  <si>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</si>
  <si>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</si>
  <si>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</si>
  <si>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</si>
  <si>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</si>
  <si>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</si>
  <si>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</si>
  <si>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</si>
  <si>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</si>
  <si>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</si>
  <si>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</si>
  <si>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</si>
  <si>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</si>
  <si>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</si>
  <si>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</si>
  <si>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</si>
  <si>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</si>
  <si>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</si>
  <si>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</si>
  <si>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</si>
  <si>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</si>
  <si>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</si>
  <si>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</si>
  <si>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</si>
  <si>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</si>
  <si>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</si>
  <si>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</si>
  <si>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</si>
  <si>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</si>
  <si>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</si>
  <si>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</si>
  <si>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</si>
  <si>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</si>
  <si>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</si>
  <si>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</si>
  <si>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</si>
  <si>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</si>
  <si>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</si>
  <si>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</si>
  <si>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</si>
  <si>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</si>
  <si>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</si>
  <si>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</si>
  <si>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</si>
  <si>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</si>
  <si>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</si>
  <si>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</si>
  <si>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</si>
  <si>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</si>
  <si>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</si>
  <si>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</si>
  <si>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</si>
  <si>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</si>
  <si>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</si>
  <si>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</si>
  <si>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</si>
  <si>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</si>
  <si>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</si>
  <si>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</si>
  <si>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</si>
  <si>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</si>
  <si>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</si>
  <si>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</si>
  <si>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</si>
  <si>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</si>
  <si>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</si>
  <si>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</si>
  <si>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</si>
  <si>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</si>
  <si>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</si>
  <si>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</si>
  <si>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</si>
  <si>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</si>
  <si>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</si>
  <si>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</si>
  <si>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</si>
  <si>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</si>
  <si>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</si>
  <si>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</si>
  <si>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</si>
  <si>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</si>
  <si>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</si>
  <si>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</si>
  <si>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</si>
  <si>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</si>
  <si>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</si>
  <si>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</si>
  <si>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</si>
  <si>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</si>
  <si>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</si>
  <si>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</si>
  <si>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</si>
  <si>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</si>
  <si>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</si>
  <si>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</si>
  <si>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</si>
  <si>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</si>
  <si>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</si>
  <si>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</si>
  <si>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</si>
  <si>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</si>
  <si>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</si>
  <si>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</si>
  <si>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</si>
  <si>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</si>
  <si>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</si>
  <si>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</si>
  <si>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</si>
  <si>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</si>
  <si>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</si>
  <si>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</si>
  <si>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</si>
  <si>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</si>
  <si>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</si>
  <si>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</si>
  <si>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</si>
  <si>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</si>
  <si>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</si>
  <si>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</si>
  <si>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</si>
  <si>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</si>
  <si>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</si>
  <si>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</si>
  <si>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</si>
  <si>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</si>
  <si>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</si>
  <si>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</si>
  <si>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</si>
  <si>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</si>
  <si>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</si>
  <si>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</si>
  <si>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</si>
  <si>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</si>
  <si>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</si>
  <si>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</si>
  <si>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</si>
  <si>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</si>
  <si>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</si>
  <si>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</si>
  <si>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</si>
  <si>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</si>
  <si>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</si>
  <si>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</si>
  <si>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</si>
  <si>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</si>
  <si>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</si>
  <si>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</si>
  <si>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</si>
  <si>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</si>
  <si>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</si>
  <si>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</si>
  <si>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</si>
  <si>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</si>
  <si>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</si>
  <si>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</si>
  <si>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</si>
  <si>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</si>
  <si>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</si>
  <si>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</si>
  <si>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</si>
  <si>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</si>
  <si>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</si>
  <si>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</si>
  <si>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</si>
  <si>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</si>
  <si>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</si>
  <si>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</si>
  <si>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</si>
  <si>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</si>
  <si>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</si>
  <si>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</si>
  <si>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</si>
  <si>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</si>
  <si>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</si>
  <si>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</si>
  <si>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</si>
  <si>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</si>
  <si>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</si>
  <si>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</si>
  <si>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</si>
  <si>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</si>
  <si>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</si>
  <si>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</si>
  <si>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</si>
  <si>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</si>
  <si>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</si>
  <si>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</si>
  <si>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</si>
  <si>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</si>
  <si>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</si>
  <si>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</si>
  <si>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</si>
  <si>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</si>
  <si>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</si>
  <si>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</si>
  <si>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</si>
  <si>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</si>
  <si>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</si>
  <si>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</si>
  <si>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</si>
  <si>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</si>
  <si>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</si>
  <si>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</si>
  <si>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</si>
  <si>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</si>
  <si>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</si>
  <si>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</si>
  <si>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</si>
  <si>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</si>
  <si>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</si>
  <si>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</si>
  <si>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</si>
  <si>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</si>
  <si>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</si>
  <si>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</si>
  <si>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</si>
  <si>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</si>
  <si>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</si>
  <si>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</si>
  <si>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</si>
  <si>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</si>
  <si>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</si>
  <si>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</si>
  <si>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</si>
  <si>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</si>
  <si>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</si>
  <si>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</si>
  <si>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</si>
  <si>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</si>
  <si>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</si>
  <si>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</si>
  <si>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</si>
  <si>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</si>
  <si>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</si>
  <si>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</si>
  <si>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</si>
  <si>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</si>
  <si>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</si>
  <si>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</si>
  <si>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</si>
  <si>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</si>
  <si>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</si>
  <si>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</si>
  <si>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</si>
  <si>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</si>
  <si>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</si>
  <si>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</si>
  <si>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</si>
  <si>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</si>
  <si>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</si>
  <si>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</si>
  <si>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</si>
  <si>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</si>
  <si>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</si>
  <si>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</si>
  <si>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</si>
  <si>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</si>
  <si>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</si>
  <si>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</si>
  <si>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</si>
  <si>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</si>
  <si>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</si>
  <si>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</si>
  <si>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</si>
  <si>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</si>
  <si>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</si>
  <si>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</si>
  <si>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</si>
  <si>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</si>
  <si>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</si>
  <si>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</si>
  <si>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</si>
  <si>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</si>
  <si>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</si>
  <si>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</si>
  <si>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</si>
  <si>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</si>
  <si>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</si>
  <si>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</si>
  <si>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</si>
  <si>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</si>
  <si>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</si>
  <si>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</si>
  <si>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</si>
  <si>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</si>
  <si>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</si>
  <si>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</si>
  <si>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</si>
  <si>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</si>
  <si>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</si>
  <si>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</si>
  <si>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</si>
  <si>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</si>
  <si>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</si>
  <si>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</si>
  <si>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</si>
  <si>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</si>
  <si>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</si>
  <si>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</si>
  <si>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</si>
  <si>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</si>
  <si>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</si>
  <si>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</si>
  <si>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</si>
  <si>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</si>
  <si>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</si>
  <si>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</si>
  <si>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</si>
  <si>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</si>
  <si>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</si>
  <si>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</si>
  <si>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</si>
  <si>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</si>
  <si>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</si>
  <si>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</si>
  <si>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</si>
  <si>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</si>
  <si>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</si>
  <si>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</si>
  <si>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</si>
  <si>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</si>
  <si>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</si>
  <si>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</si>
  <si>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</si>
  <si>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</si>
  <si>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</si>
  <si>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</si>
  <si>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</si>
  <si>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</si>
  <si>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</si>
  <si>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</si>
  <si>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</si>
  <si>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</si>
  <si>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</si>
  <si>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</si>
  <si>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</si>
  <si>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</si>
  <si>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</si>
  <si>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</si>
  <si>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</si>
  <si>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</si>
  <si>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</si>
  <si>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</si>
  <si>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</si>
  <si>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</si>
  <si>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</si>
  <si>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</si>
  <si>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</si>
  <si>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</si>
  <si>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</si>
  <si>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</si>
  <si>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</si>
  <si>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</si>
  <si>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</si>
  <si>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</si>
  <si>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</si>
  <si>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</si>
  <si>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</si>
  <si>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</si>
  <si>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</si>
  <si>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</si>
  <si>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</si>
  <si>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</si>
  <si>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</si>
  <si>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</si>
  <si>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</si>
  <si>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</si>
  <si>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</si>
  <si>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</si>
  <si>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</si>
  <si>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</si>
  <si>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</si>
  <si>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</si>
  <si>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</si>
  <si>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</si>
  <si>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</si>
  <si>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</si>
  <si>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</si>
  <si>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</si>
  <si>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</si>
  <si>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</si>
  <si>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</si>
  <si>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</si>
  <si>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</si>
  <si>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</si>
  <si>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</si>
  <si>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</si>
  <si>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</si>
  <si>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</si>
  <si>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</si>
  <si>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</si>
  <si>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</si>
  <si>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</si>
  <si>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</si>
  <si>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</si>
  <si>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</si>
  <si>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</si>
  <si>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</si>
  <si>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</si>
  <si>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</si>
  <si>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</si>
  <si>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</si>
  <si>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</si>
  <si>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</si>
  <si>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</si>
  <si>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</si>
  <si>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</si>
  <si>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</si>
  <si>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</si>
  <si>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</si>
  <si>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</si>
  <si>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</si>
  <si>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</si>
  <si>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</si>
  <si>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</si>
  <si>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</si>
  <si>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</si>
  <si>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</si>
  <si>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</si>
  <si>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</si>
  <si>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</si>
  <si>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</si>
  <si>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</si>
  <si>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</si>
  <si>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</si>
  <si>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</si>
  <si>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</si>
  <si>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</si>
  <si>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</si>
  <si>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</si>
  <si>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</si>
  <si>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</si>
  <si>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</si>
  <si>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</si>
  <si>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</si>
  <si>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</si>
  <si>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</si>
  <si>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</si>
  <si>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</si>
  <si>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</si>
  <si>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</si>
  <si>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</si>
  <si>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</si>
  <si>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</si>
  <si>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</si>
  <si>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</si>
  <si>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</si>
  <si>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</si>
  <si>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</si>
  <si>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</si>
  <si>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</si>
  <si>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</si>
  <si>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</si>
  <si>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</si>
  <si>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</si>
  <si>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</si>
  <si>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</si>
  <si>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</si>
  <si>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</si>
  <si>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</si>
  <si>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</si>
  <si>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</si>
  <si>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</si>
  <si>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</si>
  <si>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</si>
  <si>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</si>
  <si>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</si>
  <si>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</si>
  <si>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</si>
  <si>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</si>
  <si>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</si>
  <si>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</si>
  <si>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</si>
  <si>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</si>
  <si>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</si>
  <si>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</si>
  <si>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</si>
  <si>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</si>
  <si>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</si>
  <si>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</si>
  <si>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</si>
  <si>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</si>
  <si>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</si>
  <si>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</si>
  <si>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</si>
  <si>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</si>
  <si>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</si>
  <si>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</si>
  <si>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</si>
  <si>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</si>
  <si>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</si>
  <si>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</si>
  <si>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</si>
  <si>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</si>
  <si>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</si>
  <si>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</si>
  <si>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</si>
  <si>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</si>
  <si>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</si>
  <si>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</si>
  <si>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</si>
  <si>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</si>
  <si>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</si>
  <si>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</si>
  <si>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</si>
  <si>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</si>
  <si>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</si>
  <si>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</si>
  <si>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</si>
  <si>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</si>
  <si>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</si>
  <si>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</si>
  <si>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</si>
  <si>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</si>
  <si>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</si>
  <si>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</si>
  <si>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</si>
  <si>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</si>
  <si>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</si>
  <si>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</si>
  <si>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</si>
  <si>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</si>
  <si>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</si>
  <si>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</si>
  <si>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</si>
  <si>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</si>
  <si>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</si>
  <si>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</si>
  <si>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</si>
  <si>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</si>
  <si>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</si>
  <si>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</si>
  <si>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</si>
  <si>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</si>
  <si>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</si>
  <si>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</si>
  <si>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</si>
  <si>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</si>
  <si>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</si>
  <si>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</si>
  <si>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</si>
  <si>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</si>
  <si>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</si>
  <si>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</si>
  <si>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</si>
  <si>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</si>
  <si>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</si>
  <si>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</si>
  <si>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</si>
  <si>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</si>
  <si>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</si>
  <si>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</si>
  <si>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</si>
  <si>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</si>
  <si>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</si>
  <si>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</si>
  <si>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</si>
  <si>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</si>
  <si>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</si>
  <si>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</si>
  <si>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</si>
  <si>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</si>
  <si>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</si>
  <si>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</si>
  <si>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</si>
  <si>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</si>
  <si>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</si>
  <si>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</si>
  <si>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</si>
  <si>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</si>
  <si>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</si>
  <si>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</si>
  <si>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</si>
  <si>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</si>
  <si>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</si>
  <si>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</si>
  <si>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</si>
  <si>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</si>
  <si>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</si>
  <si>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</si>
  <si>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</si>
  <si>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</si>
  <si>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</si>
  <si>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</si>
  <si>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</si>
  <si>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</si>
  <si>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</si>
  <si>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</si>
  <si>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</si>
  <si>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</si>
  <si>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</si>
  <si>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</si>
  <si>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</si>
  <si>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</si>
  <si>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</si>
  <si>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</si>
  <si>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</si>
  <si>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</si>
  <si>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</si>
  <si>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</si>
  <si>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</si>
  <si>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</si>
  <si>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</si>
  <si>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</si>
  <si>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</si>
  <si>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</si>
  <si>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</si>
  <si>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</si>
  <si>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</si>
  <si>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</si>
  <si>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</si>
  <si>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</si>
  <si>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</si>
  <si>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</si>
  <si>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</si>
  <si>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</si>
  <si>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</si>
  <si>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</si>
  <si>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</si>
  <si>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</si>
  <si>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</si>
  <si>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</si>
  <si>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</si>
  <si>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</si>
  <si>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</si>
  <si>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</si>
  <si>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</si>
  <si>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</si>
  <si>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</si>
  <si>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</si>
  <si>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</si>
  <si>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</si>
  <si>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</si>
  <si>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</si>
  <si>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</si>
  <si>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</si>
  <si>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</si>
  <si>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</si>
  <si>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</si>
  <si>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</si>
  <si>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</si>
  <si>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</si>
  <si>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</si>
  <si>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</si>
  <si>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</si>
  <si>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</si>
  <si>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</si>
  <si>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</si>
  <si>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</si>
  <si>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</si>
  <si>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</si>
  <si>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</si>
  <si>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</si>
  <si>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</si>
  <si>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</si>
  <si>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</si>
  <si>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</si>
  <si>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</si>
  <si>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</si>
  <si>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</si>
  <si>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</si>
  <si>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</si>
  <si>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</si>
  <si>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</si>
  <si>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</si>
  <si>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</si>
  <si>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</si>
  <si>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</si>
  <si>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</si>
  <si>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</si>
  <si>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</si>
  <si>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</si>
  <si>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</si>
  <si>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</si>
  <si>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</si>
  <si>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</si>
  <si>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</si>
  <si>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</si>
  <si>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</si>
  <si>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</si>
  <si>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</si>
  <si>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</si>
  <si>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</si>
  <si>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</si>
  <si>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</si>
  <si>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</si>
  <si>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</si>
  <si>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</si>
  <si>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</si>
  <si>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</si>
  <si>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</si>
  <si>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</si>
  <si>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</si>
  <si>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</si>
  <si>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</si>
  <si>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</si>
  <si>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</si>
  <si>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</si>
  <si>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</si>
  <si>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</si>
  <si>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</si>
  <si>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</si>
  <si>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</si>
  <si>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</si>
  <si>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</si>
  <si>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</si>
  <si>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</si>
  <si>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</si>
  <si>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</si>
  <si>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</si>
  <si>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</si>
  <si>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</si>
  <si>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</si>
  <si>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</si>
  <si>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</si>
  <si>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</si>
  <si>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</si>
  <si>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</si>
  <si>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</si>
  <si>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</si>
  <si>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</si>
  <si>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</si>
  <si>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</si>
  <si>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</si>
  <si>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</si>
  <si>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</si>
  <si>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</si>
  <si>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</si>
  <si>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</si>
  <si>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</si>
  <si>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</si>
  <si>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</si>
  <si>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</si>
  <si>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</si>
  <si>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</si>
  <si>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</si>
  <si>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</si>
  <si>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</si>
  <si>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</si>
  <si>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</si>
  <si>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</si>
  <si>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</si>
  <si>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</si>
  <si>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</si>
  <si>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</si>
  <si>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</si>
  <si>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</si>
  <si>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</si>
  <si>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</si>
  <si>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</si>
  <si>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</si>
  <si>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</si>
  <si>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</si>
  <si>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</si>
  <si>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</si>
  <si>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</si>
  <si>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</si>
  <si>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</si>
  <si>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</si>
  <si>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</si>
  <si>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</si>
  <si>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</si>
  <si>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</si>
  <si>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</si>
  <si>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</si>
  <si>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</si>
  <si>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</si>
  <si>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</si>
  <si>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</si>
  <si>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</si>
  <si>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</si>
  <si>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</si>
  <si>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</si>
  <si>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</si>
  <si>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</si>
  <si>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</si>
  <si>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</si>
  <si>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</si>
  <si>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</si>
  <si>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</si>
  <si>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</si>
  <si>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</si>
  <si>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</si>
  <si>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</si>
  <si>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</si>
  <si>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</si>
  <si>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</si>
  <si>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</si>
  <si>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</si>
  <si>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</si>
  <si>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</si>
  <si>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</si>
  <si>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</si>
  <si>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</si>
  <si>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</si>
  <si>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</si>
  <si>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</si>
  <si>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</si>
  <si>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</si>
  <si>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</si>
  <si>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</si>
  <si>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</si>
  <si>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</si>
  <si>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</si>
  <si>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</si>
  <si>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</si>
  <si>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</si>
  <si>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</si>
  <si>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</si>
  <si>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</si>
  <si>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</si>
  <si>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</si>
  <si>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</si>
  <si>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</si>
  <si>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</si>
  <si>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</si>
  <si>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</si>
  <si>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</si>
  <si>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</si>
  <si>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</si>
  <si>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</si>
  <si>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</si>
  <si>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</si>
  <si>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</si>
  <si>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</si>
  <si>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</si>
  <si>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</si>
  <si>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</si>
  <si>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</si>
  <si>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</si>
  <si>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</si>
  <si>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</si>
  <si>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</si>
  <si>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</si>
  <si>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</si>
  <si>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</si>
  <si>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</si>
  <si>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</si>
  <si>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</si>
  <si>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</si>
  <si>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</si>
  <si>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</si>
  <si>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</si>
  <si>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</si>
  <si>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</si>
  <si>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</si>
  <si>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</si>
  <si>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</si>
  <si>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</si>
  <si>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</si>
  <si>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</si>
  <si>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</si>
  <si>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</si>
  <si>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</si>
  <si>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</si>
  <si>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</si>
  <si>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</si>
  <si>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</si>
  <si>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</si>
  <si>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</si>
  <si>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</si>
  <si>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</si>
  <si>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</si>
  <si>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</si>
  <si>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</si>
  <si>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</si>
  <si>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</si>
  <si>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</si>
  <si>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</si>
  <si>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</si>
  <si>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</si>
  <si>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</si>
  <si>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</si>
  <si>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</si>
  <si>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</si>
  <si>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</si>
  <si>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</si>
  <si>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</si>
  <si>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</si>
  <si>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</si>
  <si>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</si>
  <si>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</si>
  <si>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</si>
  <si>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</si>
  <si>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</si>
  <si>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</si>
  <si>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</si>
  <si>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</si>
  <si>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</si>
  <si>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</si>
  <si>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</si>
  <si>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</si>
  <si>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</si>
  <si>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</si>
  <si>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</si>
  <si>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</si>
  <si>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</si>
  <si>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</si>
  <si>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</si>
  <si>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</si>
  <si>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</si>
  <si>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</si>
  <si>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</si>
  <si>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</si>
  <si>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</si>
  <si>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</si>
  <si>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</si>
  <si>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</si>
  <si>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</si>
  <si>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</si>
  <si>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</si>
  <si>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</si>
  <si>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</si>
  <si>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</si>
  <si>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</si>
  <si>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</si>
  <si>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</si>
  <si>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</si>
  <si>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</si>
  <si>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</si>
  <si>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</si>
  <si>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</si>
  <si>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</si>
  <si>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</si>
  <si>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</si>
  <si>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</si>
  <si>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</si>
  <si>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</si>
  <si>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</si>
  <si>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</si>
  <si>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</si>
  <si>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</si>
  <si>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</si>
  <si>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</si>
  <si>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</si>
  <si>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</si>
  <si>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</si>
  <si>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</si>
  <si>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</si>
  <si>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</si>
  <si>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</si>
  <si>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</si>
  <si>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</si>
  <si>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</si>
  <si>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</si>
  <si>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</si>
  <si>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</si>
  <si>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</si>
  <si>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</si>
  <si>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</si>
  <si>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</si>
  <si>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</si>
  <si>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</si>
  <si>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</si>
  <si>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</si>
  <si>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</si>
  <si>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</si>
  <si>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</si>
  <si>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</si>
  <si>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</si>
  <si>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</si>
  <si>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</si>
  <si>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</si>
  <si>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</si>
  <si>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</si>
  <si>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</si>
  <si>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</si>
  <si>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</si>
  <si>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</si>
  <si>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</si>
  <si>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</si>
  <si>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</si>
  <si>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</si>
  <si>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</si>
  <si>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</si>
  <si>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</si>
  <si>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</si>
  <si>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</si>
  <si>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</si>
  <si>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</si>
  <si>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</si>
  <si>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</si>
  <si>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</si>
  <si>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</si>
  <si>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</si>
  <si>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</si>
  <si>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</si>
  <si>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</si>
  <si>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</si>
  <si>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</si>
  <si>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</si>
  <si>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</si>
  <si>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</si>
  <si>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</si>
  <si>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</si>
  <si>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</si>
  <si>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</si>
  <si>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</si>
  <si>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</si>
  <si>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</si>
  <si>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</si>
  <si>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</si>
  <si>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</si>
  <si>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</si>
  <si>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</si>
  <si>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</si>
  <si>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</si>
  <si>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</si>
  <si>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</si>
  <si>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</si>
  <si>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</si>
  <si>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</si>
  <si>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</si>
  <si>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</si>
  <si>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</si>
  <si>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</si>
  <si>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</si>
  <si>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</si>
  <si>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</si>
  <si>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</si>
  <si>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</si>
  <si>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</si>
  <si>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</si>
  <si>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</si>
  <si>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</si>
  <si>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</si>
  <si>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</si>
  <si>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</si>
  <si>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</si>
  <si>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</si>
  <si>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</si>
  <si>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</si>
  <si>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</si>
  <si>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</si>
  <si>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</si>
  <si>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</si>
  <si>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</si>
  <si>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</si>
  <si>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</si>
  <si>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</si>
  <si>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</si>
  <si>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</si>
  <si>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</si>
  <si>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</si>
  <si>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</si>
  <si>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</si>
  <si>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</si>
  <si>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</si>
  <si>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</si>
  <si>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</si>
  <si>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</si>
  <si>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</si>
  <si>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</si>
  <si>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</si>
  <si>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</si>
  <si>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</si>
  <si>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</si>
  <si>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</si>
  <si>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</si>
  <si>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</si>
  <si>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</si>
  <si>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</si>
  <si>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</si>
  <si>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</si>
  <si>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</si>
  <si>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</si>
  <si>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</si>
  <si>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</si>
  <si>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</si>
  <si>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</si>
  <si>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</si>
  <si>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</si>
  <si>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</si>
  <si>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</si>
  <si>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</si>
  <si>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</si>
  <si>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</si>
  <si>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</si>
  <si>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</si>
  <si>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</si>
  <si>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</si>
  <si>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</si>
  <si>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</si>
  <si>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</si>
  <si>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</si>
  <si>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</si>
  <si>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</si>
  <si>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</si>
  <si>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</si>
  <si>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</si>
  <si>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</si>
  <si>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</si>
  <si>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</si>
  <si>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</si>
  <si>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</si>
  <si>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</si>
  <si>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</si>
  <si>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</si>
  <si>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</si>
  <si>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</si>
  <si>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</si>
  <si>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</si>
  <si>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</si>
  <si>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</si>
  <si>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</si>
  <si>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</si>
  <si>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</si>
  <si>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</si>
  <si>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</si>
  <si>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</si>
  <si>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</si>
  <si>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</si>
  <si>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</si>
  <si>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</si>
  <si>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</si>
  <si>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</si>
  <si>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</si>
  <si>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</si>
  <si>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</si>
  <si>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</si>
  <si>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</si>
  <si>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</si>
  <si>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</si>
  <si>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</si>
  <si>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</si>
  <si>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</si>
  <si>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</si>
  <si>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</si>
  <si>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</si>
  <si>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</si>
  <si>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</si>
  <si>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</si>
  <si>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</si>
  <si>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</si>
  <si>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</si>
  <si>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</si>
  <si>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</si>
  <si>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</si>
  <si>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</si>
  <si>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</si>
  <si>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</si>
  <si>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</si>
  <si>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</si>
  <si>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</si>
  <si>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</si>
  <si>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</si>
  <si>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</si>
  <si>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</si>
  <si>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</si>
  <si>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</si>
  <si>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</si>
  <si>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</si>
  <si>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</si>
  <si>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</si>
  <si>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</si>
  <si>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</si>
  <si>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</si>
  <si>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</si>
  <si>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</si>
  <si>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</si>
  <si>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</si>
  <si>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</si>
  <si>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</si>
  <si>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</si>
  <si>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</si>
  <si>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</si>
  <si>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</si>
  <si>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</si>
  <si>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</si>
  <si>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</si>
  <si>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</si>
  <si>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</si>
  <si>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</si>
  <si>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</si>
  <si>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</si>
  <si>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</si>
  <si>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</si>
  <si>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</si>
  <si>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</si>
  <si>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</si>
  <si>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</si>
  <si>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</si>
  <si>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</si>
  <si>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</si>
  <si>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</si>
  <si>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</si>
  <si>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</si>
  <si>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</si>
  <si>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</si>
  <si>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</si>
  <si>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</si>
  <si>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</si>
  <si>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</si>
  <si>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</si>
  <si>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</si>
  <si>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</si>
  <si>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</si>
  <si>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</si>
  <si>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</si>
  <si>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</si>
  <si>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</si>
  <si>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</si>
  <si>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</si>
  <si>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</si>
  <si>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</si>
  <si>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</si>
  <si>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</si>
  <si>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</si>
  <si>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</si>
  <si>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</si>
  <si>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</si>
  <si>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</si>
  <si>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</si>
  <si>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</si>
  <si>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</si>
  <si>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</si>
  <si>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</si>
  <si>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</si>
  <si>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</si>
  <si>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</si>
  <si>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</si>
  <si>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</si>
  <si>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</si>
  <si>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</si>
  <si>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</si>
  <si>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</si>
  <si>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</si>
  <si>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</si>
  <si>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</si>
  <si>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</si>
  <si>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</si>
  <si>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</si>
  <si>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</si>
  <si>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</si>
  <si>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</si>
  <si>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</si>
  <si>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</si>
  <si>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</si>
  <si>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</si>
  <si>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</si>
  <si>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</si>
  <si>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</si>
  <si>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</si>
  <si>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</si>
  <si>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</si>
  <si>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</si>
  <si>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</si>
  <si>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</si>
  <si>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</si>
  <si>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</si>
  <si>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</si>
  <si>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</si>
  <si>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</si>
  <si>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</si>
  <si>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</si>
  <si>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</si>
  <si>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</si>
  <si>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</si>
  <si>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</si>
  <si>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</si>
  <si>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</si>
  <si>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</si>
  <si>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</si>
  <si>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</si>
  <si>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</si>
  <si>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</si>
  <si>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</si>
  <si>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</si>
  <si>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</si>
  <si>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</si>
  <si>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</si>
  <si>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</si>
  <si>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</si>
  <si>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</si>
  <si>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</si>
  <si>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</si>
  <si>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</si>
  <si>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</si>
  <si>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</si>
  <si>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</si>
  <si>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</si>
  <si>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</si>
  <si>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</si>
  <si>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</si>
  <si>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</si>
  <si>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</si>
  <si>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</si>
  <si>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</si>
  <si>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</si>
  <si>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</si>
  <si>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</si>
  <si>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</si>
  <si>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</si>
  <si>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</si>
  <si>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</si>
  <si>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</si>
  <si>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</si>
  <si>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</si>
  <si>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</si>
  <si>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</si>
  <si>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</si>
  <si>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</si>
  <si>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</si>
  <si>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</si>
  <si>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</si>
  <si>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</si>
  <si>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</si>
  <si>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</si>
  <si>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</si>
  <si>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</si>
  <si>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</si>
  <si>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</si>
  <si>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</si>
  <si>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</si>
  <si>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</si>
  <si>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</si>
  <si>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</si>
  <si>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</si>
  <si>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</si>
  <si>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</si>
  <si>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</si>
  <si>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</si>
  <si>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</si>
  <si>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</si>
  <si>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</si>
  <si>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</si>
  <si>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</si>
  <si>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</si>
  <si>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</si>
  <si>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</si>
  <si>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</si>
  <si>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</si>
  <si>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</si>
  <si>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</si>
  <si>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</si>
  <si>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</si>
  <si>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</si>
  <si>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</si>
  <si>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</si>
  <si>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</si>
  <si>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</si>
  <si>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</si>
  <si>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</si>
  <si>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</si>
  <si>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</si>
  <si>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</si>
  <si>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</si>
  <si>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</si>
  <si>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</si>
  <si>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</si>
  <si>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</si>
  <si>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</si>
  <si>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</si>
  <si>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</si>
  <si>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</si>
  <si>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</si>
  <si>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</si>
  <si>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</si>
  <si>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</si>
  <si>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</si>
  <si>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</si>
  <si>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</si>
  <si>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</si>
  <si>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</si>
  <si>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</si>
  <si>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</si>
  <si>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</si>
  <si>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</si>
  <si>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</si>
  <si>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</si>
  <si>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</si>
  <si>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</si>
  <si>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</si>
  <si>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</si>
  <si>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</si>
  <si>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</si>
  <si>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</si>
  <si>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</si>
  <si>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</si>
  <si>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</si>
  <si>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</si>
  <si>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</si>
  <si>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</si>
  <si>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</si>
  <si>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</si>
  <si>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</si>
  <si>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</si>
  <si>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</si>
  <si>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</si>
  <si>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</si>
  <si>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</si>
  <si>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</si>
  <si>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</si>
  <si>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</si>
  <si>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</si>
  <si>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</si>
  <si>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</si>
  <si>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</si>
  <si>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</si>
  <si>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</si>
  <si>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</si>
  <si>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</si>
  <si>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</si>
  <si>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</si>
  <si>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</si>
  <si>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</si>
  <si>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</si>
  <si>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</si>
  <si>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</si>
  <si>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</si>
  <si>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</si>
  <si>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</si>
  <si>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</si>
  <si>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</si>
  <si>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</si>
  <si>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</si>
  <si>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</si>
  <si>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</si>
  <si>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</si>
  <si>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</si>
  <si>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</si>
  <si>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</si>
  <si>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</si>
  <si>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</si>
  <si>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</si>
  <si>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</si>
  <si>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</si>
  <si>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</si>
  <si>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</si>
  <si>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</si>
  <si>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</si>
  <si>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</si>
  <si>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</si>
  <si>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</si>
  <si>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</si>
  <si>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</si>
  <si>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</si>
  <si>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</si>
  <si>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</si>
  <si>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</si>
  <si>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</si>
  <si>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</si>
  <si>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</si>
  <si>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</si>
  <si>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</si>
  <si>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</si>
  <si>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</si>
  <si>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</si>
  <si>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</si>
  <si>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</si>
  <si>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</si>
  <si>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</si>
  <si>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</si>
  <si>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</si>
  <si>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</si>
  <si>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</si>
  <si>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</si>
  <si>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</si>
  <si>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</si>
  <si>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</si>
  <si>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</si>
  <si>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</si>
  <si>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</si>
  <si>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</si>
  <si>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</si>
  <si>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</si>
  <si>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</si>
  <si>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</si>
  <si>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</si>
  <si>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</si>
  <si>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</si>
  <si>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</si>
  <si>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</si>
  <si>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</si>
  <si>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</si>
  <si>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</si>
  <si>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</si>
  <si>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</si>
  <si>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</si>
  <si>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</si>
  <si>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</si>
  <si>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</si>
  <si>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</si>
  <si>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</si>
  <si>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</si>
  <si>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</si>
  <si>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</si>
  <si>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</si>
  <si>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</si>
  <si>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</si>
  <si>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</si>
  <si>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</si>
  <si>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</si>
  <si>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</si>
  <si>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</si>
  <si>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</si>
  <si>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</si>
  <si>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</si>
  <si>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</si>
  <si>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</si>
  <si>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</si>
  <si>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</si>
  <si>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</si>
  <si>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</si>
  <si>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</si>
  <si>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</si>
  <si>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</si>
  <si>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</si>
  <si>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</si>
  <si>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</si>
  <si>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</si>
  <si>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</si>
  <si>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</si>
  <si>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</si>
  <si>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</si>
  <si>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</si>
  <si>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</si>
  <si>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</si>
  <si>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</si>
  <si>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</si>
  <si>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</si>
  <si>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</si>
  <si>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</si>
  <si>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</si>
  <si>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</si>
  <si>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</si>
  <si>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</si>
  <si>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</si>
  <si>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</si>
  <si>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</si>
  <si>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</si>
  <si>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</si>
  <si>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</si>
  <si>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</si>
  <si>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</si>
  <si>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</si>
  <si>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</si>
  <si>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</si>
  <si>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</si>
  <si>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</si>
  <si>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</si>
  <si>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</si>
  <si>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</si>
  <si>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</si>
  <si>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</si>
  <si>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</si>
  <si>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</si>
  <si>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</si>
  <si>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</si>
  <si>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</si>
  <si>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</si>
  <si>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</si>
  <si>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</si>
  <si>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</si>
  <si>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</si>
  <si>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</si>
  <si>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</si>
  <si>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</si>
  <si>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</si>
  <si>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</si>
  <si>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</si>
  <si>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</si>
  <si>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</si>
  <si>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</si>
  <si>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</si>
  <si>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</si>
  <si>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</si>
  <si>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</si>
  <si>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</si>
  <si>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</si>
  <si>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</si>
  <si>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</si>
  <si>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</si>
  <si>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</si>
  <si>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</si>
  <si>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</si>
  <si>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</si>
  <si>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</si>
  <si>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</si>
  <si>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</si>
  <si>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</si>
  <si>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</si>
  <si>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</si>
  <si>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</si>
  <si>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</si>
  <si>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</si>
  <si>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</si>
  <si>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</si>
  <si>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</si>
  <si>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</si>
  <si>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</si>
  <si>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</si>
  <si>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</si>
  <si>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</si>
  <si>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</si>
  <si>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</si>
  <si>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</si>
  <si>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</si>
  <si>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</si>
  <si>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</si>
  <si>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</si>
  <si>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</si>
  <si>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</si>
  <si>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</si>
  <si>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</si>
  <si>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</si>
  <si>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</si>
  <si>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</si>
  <si>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</si>
  <si>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</si>
  <si>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</si>
  <si>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</si>
  <si>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</si>
  <si>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</si>
  <si>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</si>
  <si>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</si>
  <si>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</si>
  <si>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</si>
  <si>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</si>
  <si>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</si>
  <si>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</si>
  <si>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</si>
  <si>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</si>
  <si>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</si>
  <si>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</si>
  <si>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</si>
  <si>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</si>
  <si>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</si>
  <si>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</si>
  <si>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</si>
  <si>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</si>
  <si>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</si>
  <si>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</si>
  <si>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</si>
  <si>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</si>
  <si>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</si>
  <si>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</si>
  <si>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</si>
  <si>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</si>
  <si>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</si>
  <si>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</si>
  <si>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</si>
  <si>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</si>
  <si>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</si>
  <si>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</si>
  <si>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</si>
  <si>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</si>
  <si>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</si>
  <si>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</si>
  <si>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</si>
  <si>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</si>
  <si>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</si>
  <si>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</si>
  <si>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</si>
  <si>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</si>
  <si>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</si>
  <si>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</si>
  <si>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</si>
  <si>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</si>
  <si>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</si>
  <si>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</si>
  <si>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</si>
  <si>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</si>
  <si>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</si>
  <si>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</si>
  <si>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</si>
  <si>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</si>
  <si>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</si>
  <si>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</si>
  <si>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</si>
  <si>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</si>
  <si>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</si>
  <si>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</si>
  <si>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</si>
  <si>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</si>
  <si>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</si>
  <si>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</si>
  <si>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</si>
  <si>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</si>
  <si>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</si>
  <si>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</si>
  <si>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</si>
  <si>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</si>
  <si>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</si>
  <si>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</si>
  <si>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</si>
  <si>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</si>
  <si>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</si>
  <si>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</si>
  <si>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</si>
  <si>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</si>
  <si>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</si>
  <si>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</si>
  <si>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</si>
  <si>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</si>
  <si>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</si>
  <si>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</si>
  <si>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</si>
  <si>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</si>
  <si>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</si>
  <si>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</si>
  <si>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</si>
  <si>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</si>
  <si>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</si>
  <si>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</si>
  <si>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</si>
  <si>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</si>
  <si>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</si>
  <si>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</si>
  <si>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</si>
  <si>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</si>
  <si>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</si>
  <si>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</si>
  <si>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</si>
  <si>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</si>
  <si>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</si>
  <si>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</si>
  <si>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</si>
  <si>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</si>
  <si>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</si>
  <si>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</si>
  <si>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</si>
  <si>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</si>
  <si>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</si>
  <si>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</si>
  <si>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</si>
  <si>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</si>
  <si>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</si>
  <si>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</si>
  <si>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</si>
  <si>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</si>
  <si>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</si>
  <si>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</si>
  <si>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</si>
  <si>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</si>
  <si>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</si>
  <si>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</si>
  <si>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</si>
  <si>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</si>
  <si>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</si>
  <si>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</si>
  <si>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</si>
  <si>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</si>
  <si>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</si>
  <si>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</si>
  <si>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</si>
  <si>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</si>
  <si>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</si>
  <si>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</si>
  <si>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</si>
  <si>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</si>
  <si>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</si>
  <si>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</si>
  <si>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</si>
  <si>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</si>
  <si>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</si>
  <si>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</si>
  <si>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</si>
  <si>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</si>
  <si>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</si>
  <si>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</si>
  <si>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</si>
  <si>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</si>
  <si>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</si>
  <si>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</si>
  <si>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</si>
  <si>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</si>
  <si>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</si>
  <si>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</si>
  <si>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</si>
  <si>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</si>
  <si>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</si>
  <si>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</si>
  <si>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</si>
  <si>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</si>
  <si>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</si>
  <si>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</si>
  <si>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</si>
  <si>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</si>
  <si>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</si>
  <si>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</si>
  <si>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</si>
  <si>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</si>
  <si>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</si>
  <si>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</si>
  <si>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</si>
  <si>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</si>
  <si>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</si>
  <si>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</si>
  <si>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</si>
  <si>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</si>
  <si>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</si>
  <si>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</si>
  <si>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</si>
  <si>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</si>
  <si>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</si>
  <si>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</si>
  <si>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</si>
  <si>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</si>
  <si>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</si>
  <si>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</si>
  <si>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</si>
  <si>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</si>
  <si>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</si>
  <si>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</si>
  <si>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</si>
  <si>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</si>
  <si>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</si>
  <si>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</si>
  <si>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</si>
  <si>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</si>
  <si>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</si>
  <si>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</si>
  <si>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</si>
  <si>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</si>
  <si>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</si>
  <si>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</si>
  <si>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</si>
  <si>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</si>
  <si>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</si>
  <si>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</si>
  <si>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</si>
  <si>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</si>
  <si>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</si>
  <si>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</si>
  <si>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</si>
  <si>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</si>
  <si>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</si>
  <si>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</si>
  <si>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</si>
  <si>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</si>
  <si>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</si>
  <si>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</si>
  <si>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</si>
  <si>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</si>
  <si>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</si>
  <si>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</si>
  <si>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</si>
  <si>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</si>
  <si>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</si>
  <si>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</si>
  <si>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</si>
  <si>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</si>
  <si>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</si>
  <si>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</si>
  <si>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</si>
  <si>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</si>
  <si>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</si>
  <si>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</si>
  <si>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</si>
  <si>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</si>
  <si>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</si>
  <si>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</si>
  <si>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</si>
  <si>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</si>
  <si>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</si>
  <si>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</si>
  <si>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</si>
  <si>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</si>
  <si>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</si>
  <si>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</si>
  <si>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</si>
  <si>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</si>
  <si>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</si>
  <si>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</si>
  <si>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</si>
  <si>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</si>
  <si>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</si>
  <si>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</si>
  <si>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</si>
  <si>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</si>
  <si>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</si>
  <si>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</si>
  <si>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</si>
  <si>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</si>
  <si>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</si>
  <si>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</si>
  <si>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</si>
  <si>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</si>
  <si>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</si>
  <si>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</si>
  <si>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</si>
  <si>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</si>
  <si>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</si>
  <si>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</si>
  <si>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</si>
  <si>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</si>
  <si>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</si>
  <si>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</si>
  <si>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</si>
  <si>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</si>
  <si>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</si>
  <si>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</si>
  <si>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</si>
  <si>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</si>
  <si>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</si>
  <si>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</si>
  <si>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</si>
  <si>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</si>
  <si>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</si>
  <si>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</si>
  <si>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</si>
  <si>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</si>
  <si>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</si>
  <si>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</si>
  <si>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</si>
  <si>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</si>
  <si>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</si>
  <si>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</si>
  <si>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</si>
  <si>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</si>
  <si>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</si>
  <si>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</si>
  <si>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</si>
  <si>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</si>
  <si>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</si>
  <si>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</si>
  <si>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</si>
  <si>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</si>
  <si>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</si>
  <si>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</si>
  <si>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</si>
  <si>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</si>
  <si>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</si>
  <si>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</si>
  <si>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</si>
  <si>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</si>
  <si>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</si>
  <si>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</si>
  <si>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</si>
  <si>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</si>
  <si>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</si>
  <si>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</si>
  <si>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</si>
  <si>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</si>
  <si>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</si>
  <si>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</si>
  <si>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</si>
  <si>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</si>
  <si>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</si>
  <si>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</si>
  <si>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</si>
  <si>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</si>
  <si>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</si>
  <si>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</si>
  <si>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</si>
  <si>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</si>
  <si>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</si>
  <si>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</si>
  <si>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</si>
  <si>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</si>
  <si>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</si>
  <si>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</si>
  <si>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</si>
  <si>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</si>
  <si>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</si>
  <si>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</si>
  <si>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</si>
  <si>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</si>
  <si>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</si>
  <si>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</si>
  <si>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</si>
  <si>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</si>
  <si>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</si>
  <si>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</si>
  <si>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</si>
  <si>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</si>
  <si>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</si>
  <si>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</si>
  <si>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</si>
  <si>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</si>
  <si>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</si>
  <si>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</si>
  <si>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</si>
  <si>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</si>
  <si>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</si>
  <si>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</si>
  <si>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</si>
  <si>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</si>
  <si>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</si>
  <si>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</si>
  <si>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</si>
  <si>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</si>
  <si>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</si>
  <si>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</si>
  <si>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</si>
  <si>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</si>
  <si>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</si>
  <si>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</si>
  <si>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</si>
  <si>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</si>
  <si>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</si>
  <si>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</si>
  <si>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</si>
  <si>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</si>
  <si>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</si>
  <si>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</si>
  <si>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</si>
  <si>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</si>
  <si>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</si>
  <si>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</si>
  <si>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</si>
  <si>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</si>
  <si>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</si>
  <si>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</si>
  <si>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</si>
  <si>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</si>
  <si>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</si>
  <si>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</si>
  <si>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</si>
  <si>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</si>
  <si>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</si>
  <si>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</si>
  <si>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</si>
  <si>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</si>
  <si>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</si>
  <si>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</si>
  <si>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</si>
  <si>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</si>
  <si>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</si>
  <si>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</si>
  <si>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</si>
  <si>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</si>
  <si>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</si>
  <si>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</si>
  <si>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</si>
  <si>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</si>
  <si>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</si>
  <si>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</si>
  <si>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</si>
  <si>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</si>
  <si>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</si>
  <si>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</si>
  <si>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</si>
  <si>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</si>
  <si>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</si>
  <si>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</si>
  <si>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</si>
  <si>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</si>
  <si>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</si>
  <si>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</si>
  <si>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</si>
  <si>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</si>
  <si>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</si>
  <si>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</si>
  <si>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</si>
  <si>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</si>
  <si>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</si>
  <si>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</si>
  <si>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</si>
  <si>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</si>
  <si>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</si>
  <si>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</si>
  <si>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</si>
  <si>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</si>
  <si>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</si>
  <si>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</si>
  <si>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</si>
  <si>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</si>
  <si>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</si>
  <si>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</si>
  <si>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</si>
  <si>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</si>
  <si>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</si>
  <si>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</si>
  <si>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</si>
  <si>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</si>
  <si>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</si>
  <si>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</si>
  <si>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</si>
  <si>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</si>
  <si>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</si>
  <si>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</si>
  <si>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</si>
  <si>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</si>
  <si>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</si>
  <si>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</si>
  <si>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</si>
  <si>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</si>
  <si>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</si>
  <si>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</si>
  <si>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</si>
  <si>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</si>
  <si>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</si>
  <si>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</si>
  <si>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</si>
  <si>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</si>
  <si>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</si>
  <si>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</si>
  <si>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</si>
  <si>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</si>
  <si>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</si>
  <si>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</si>
  <si>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</si>
  <si>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</si>
  <si>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</si>
  <si>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</si>
  <si>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</si>
  <si>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</si>
  <si>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</si>
  <si>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</si>
  <si>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</si>
  <si>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</si>
  <si>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</si>
  <si>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</si>
  <si>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</si>
  <si>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</si>
  <si>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</si>
  <si>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</si>
  <si>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</si>
  <si>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</si>
  <si>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</si>
  <si>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</si>
  <si>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</si>
  <si>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</si>
  <si>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</si>
  <si>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</si>
  <si>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</si>
  <si>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</si>
  <si>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</si>
  <si>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</si>
  <si>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</si>
  <si>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</si>
  <si>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</si>
  <si>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</si>
  <si>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</si>
  <si>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</si>
  <si>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</si>
  <si>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</si>
  <si>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</si>
  <si>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</si>
  <si>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</si>
  <si>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</si>
  <si>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</si>
  <si>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</si>
  <si>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</si>
  <si>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</si>
  <si>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</si>
  <si>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</si>
  <si>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</si>
  <si>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</si>
  <si>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</si>
  <si>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</si>
  <si>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</si>
  <si>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</si>
  <si>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</si>
  <si>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</si>
  <si>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</si>
  <si>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</si>
  <si>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</si>
  <si>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</si>
  <si>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</si>
  <si>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</si>
  <si>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</si>
  <si>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</si>
  <si>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</si>
  <si>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</si>
  <si>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</si>
  <si>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</si>
  <si>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</si>
  <si>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</si>
  <si>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</si>
  <si>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</si>
  <si>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</si>
  <si>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</si>
  <si>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</si>
  <si>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</si>
  <si>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</si>
  <si>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</si>
  <si>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</si>
  <si>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</si>
  <si>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</si>
  <si>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</si>
  <si>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</si>
  <si>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</si>
  <si>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</si>
  <si>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</si>
  <si>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</si>
  <si>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</si>
  <si>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</si>
  <si>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</si>
  <si>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</si>
  <si>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</si>
  <si>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</si>
  <si>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</si>
  <si>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</si>
  <si>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</si>
  <si>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</si>
  <si>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</si>
  <si>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</si>
  <si>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</si>
  <si>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</si>
  <si>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</si>
  <si>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</si>
  <si>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</si>
  <si>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</si>
  <si>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</si>
  <si>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</si>
  <si>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</si>
  <si>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</si>
  <si>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</si>
  <si>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</si>
  <si>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</si>
  <si>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</si>
  <si>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</si>
  <si>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</si>
  <si>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</si>
  <si>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</si>
  <si>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</si>
  <si>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</si>
  <si>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</si>
  <si>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</si>
  <si>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</si>
  <si>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</si>
  <si>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</si>
  <si>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</si>
  <si>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</si>
  <si>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</si>
  <si>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</si>
  <si>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</si>
  <si>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</si>
  <si>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</si>
  <si>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</si>
  <si>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</si>
  <si>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</si>
  <si>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</si>
  <si>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</si>
  <si>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</si>
  <si>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</si>
  <si>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</si>
  <si>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</si>
  <si>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</si>
  <si>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</si>
  <si>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</si>
  <si>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</si>
  <si>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</si>
  <si>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</si>
  <si>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</si>
  <si>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</si>
  <si>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</si>
  <si>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</si>
  <si>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</si>
  <si>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</si>
  <si>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</si>
  <si>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</si>
  <si>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</si>
  <si>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</si>
  <si>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</si>
  <si>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</si>
  <si>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</si>
  <si>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</si>
  <si>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</si>
  <si>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</si>
  <si>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</si>
  <si>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</si>
  <si>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</si>
  <si>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</si>
  <si>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</si>
  <si>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</si>
  <si>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</si>
  <si>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</si>
  <si>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</si>
  <si>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</si>
  <si>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</si>
  <si>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</si>
  <si>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</si>
  <si>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</si>
  <si>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</si>
  <si>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</si>
  <si>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</si>
  <si>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</si>
  <si>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</si>
  <si>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</si>
  <si>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</si>
  <si>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</si>
  <si>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</si>
  <si>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</si>
  <si>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</si>
  <si>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</si>
  <si>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</si>
  <si>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</si>
  <si>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</si>
  <si>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</si>
  <si>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</si>
  <si>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</si>
  <si>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</si>
  <si>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</si>
  <si>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</si>
  <si>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</si>
  <si>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</si>
  <si>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</si>
  <si>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</si>
  <si>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</si>
  <si>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</si>
  <si>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</si>
  <si>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</si>
  <si>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</si>
  <si>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</si>
  <si>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</si>
  <si>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</si>
  <si>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</si>
  <si>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</si>
  <si>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</si>
  <si>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</si>
  <si>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</si>
  <si>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</si>
  <si>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</si>
  <si>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</si>
  <si>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</si>
  <si>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</si>
  <si>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</si>
  <si>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</si>
  <si>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</si>
  <si>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</si>
  <si>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</si>
  <si>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</si>
  <si>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</si>
  <si>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</si>
  <si>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</si>
  <si>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</si>
  <si>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</si>
  <si>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</si>
  <si>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</si>
  <si>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</si>
  <si>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</si>
  <si>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</si>
  <si>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</si>
  <si>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</si>
  <si>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</si>
  <si>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</si>
  <si>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</si>
  <si>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</si>
  <si>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</si>
  <si>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</si>
  <si>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</si>
  <si>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</si>
  <si>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</si>
  <si>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</si>
  <si>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</si>
  <si>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</si>
  <si>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</si>
  <si>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</si>
  <si>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</si>
  <si>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</si>
  <si>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</si>
  <si>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</si>
  <si>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</si>
  <si>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</si>
  <si>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</si>
  <si>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</si>
  <si>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</si>
  <si>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</si>
  <si>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</si>
  <si>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</si>
  <si>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</si>
  <si>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</si>
  <si>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</si>
  <si>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</si>
  <si>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</si>
  <si>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</si>
  <si>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</si>
  <si>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</si>
  <si>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</si>
  <si>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</si>
  <si>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</si>
  <si>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</si>
  <si>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</si>
  <si>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</si>
  <si>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</si>
  <si>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</si>
  <si>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</si>
  <si>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</si>
  <si>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</si>
  <si>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</si>
  <si>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</si>
  <si>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</si>
  <si>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</si>
  <si>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</si>
  <si>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</si>
  <si>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</si>
  <si>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</si>
  <si>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</si>
  <si>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</si>
  <si>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</si>
  <si>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</si>
  <si>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</si>
  <si>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</si>
  <si>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</si>
  <si>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</si>
  <si>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</si>
  <si>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</si>
  <si>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</si>
  <si>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</si>
  <si>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</si>
  <si>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</si>
  <si>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</si>
  <si>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</si>
  <si>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</si>
  <si>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</si>
  <si>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</si>
  <si>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</si>
  <si>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</si>
  <si>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</si>
  <si>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</si>
  <si>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</si>
  <si>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</si>
  <si>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</si>
  <si>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</si>
  <si>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</si>
  <si>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</si>
  <si>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</si>
  <si>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</si>
  <si>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</si>
  <si>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</si>
  <si>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</si>
  <si>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</si>
  <si>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</si>
  <si>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</si>
  <si>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</si>
  <si>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</si>
  <si>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</si>
  <si>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</si>
  <si>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</si>
  <si>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</si>
  <si>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</si>
  <si>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</si>
  <si>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</si>
  <si>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</si>
  <si>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</si>
  <si>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</si>
  <si>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</si>
  <si>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</si>
  <si>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</si>
  <si>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</si>
  <si>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</si>
  <si>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</si>
  <si>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</si>
  <si>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</si>
  <si>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</si>
  <si>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</si>
  <si>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</si>
  <si>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</si>
  <si>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</si>
  <si>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</si>
  <si>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</si>
  <si>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</si>
  <si>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</si>
  <si>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</si>
  <si>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</si>
  <si>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</si>
  <si>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</si>
  <si>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</si>
  <si>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</si>
  <si>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</si>
  <si>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</si>
  <si>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</si>
  <si>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</si>
  <si>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</si>
  <si>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</si>
  <si>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</si>
  <si>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</si>
  <si>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</si>
  <si>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</si>
  <si>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</si>
  <si>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</si>
  <si>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</si>
  <si>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</si>
  <si>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</si>
  <si>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</si>
  <si>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</si>
  <si>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</si>
  <si>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</si>
  <si>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</si>
  <si>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</si>
  <si>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</si>
  <si>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</si>
  <si>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</si>
  <si>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</si>
  <si>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</si>
  <si>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</si>
  <si>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</si>
  <si>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</si>
  <si>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</si>
  <si>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</si>
  <si>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</si>
  <si>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</si>
  <si>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</si>
  <si>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</si>
  <si>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</si>
  <si>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</si>
  <si>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</si>
  <si>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</si>
  <si>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</si>
  <si>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</si>
  <si>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</si>
  <si>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</si>
  <si>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</si>
  <si>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</si>
  <si>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</si>
  <si>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</si>
  <si>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</si>
  <si>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</si>
  <si>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</si>
  <si>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</si>
  <si>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</si>
  <si>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</si>
  <si>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</si>
  <si>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</si>
  <si>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</si>
  <si>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</si>
  <si>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</si>
  <si>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</si>
  <si>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</si>
  <si>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</si>
  <si>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</si>
  <si>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</si>
  <si>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</si>
  <si>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</si>
  <si>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</si>
  <si>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</si>
  <si>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</si>
  <si>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</si>
  <si>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</si>
  <si>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</si>
  <si>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</si>
  <si>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</si>
  <si>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</si>
  <si>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</si>
  <si>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</si>
  <si>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</si>
  <si>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</si>
  <si>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</si>
  <si>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</si>
  <si>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</si>
  <si>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</si>
  <si>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</si>
  <si>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</si>
  <si>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</si>
  <si>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</si>
  <si>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</si>
  <si>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</si>
  <si>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</si>
  <si>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</si>
  <si>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</si>
  <si>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</si>
  <si>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</si>
  <si>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</si>
  <si>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</si>
  <si>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</si>
  <si>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</si>
  <si>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</si>
  <si>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</si>
  <si>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</si>
  <si>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</si>
  <si>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</si>
  <si>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</si>
  <si>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</si>
  <si>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</si>
  <si>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</si>
  <si>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</si>
  <si>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</si>
  <si>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</si>
  <si>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</si>
  <si>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</si>
  <si>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</si>
  <si>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</si>
  <si>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</si>
  <si>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</si>
  <si>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</si>
  <si>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</si>
  <si>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</si>
  <si>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</si>
  <si>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</si>
  <si>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</si>
  <si>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</si>
  <si>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</si>
  <si>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</si>
  <si>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</si>
  <si>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</si>
  <si>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</si>
  <si>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</si>
  <si>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</si>
  <si>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</si>
  <si>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</si>
  <si>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</si>
  <si>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</si>
  <si>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</si>
  <si>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</si>
  <si>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</si>
  <si>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</si>
  <si>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</si>
  <si>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</si>
  <si>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</si>
  <si>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</si>
  <si>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</si>
  <si>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</si>
  <si>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</si>
  <si>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</si>
  <si>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</si>
  <si>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</si>
  <si>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</si>
  <si>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</si>
  <si>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</si>
  <si>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</si>
  <si>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</si>
  <si>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</si>
  <si>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</si>
  <si>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</si>
  <si>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</si>
  <si>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</si>
  <si>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</si>
  <si>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</si>
  <si>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</si>
  <si>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</si>
  <si>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</si>
  <si>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</si>
  <si>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</si>
  <si>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</si>
  <si>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</si>
  <si>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</si>
  <si>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</si>
  <si>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</si>
  <si>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</si>
  <si>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</si>
  <si>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</si>
  <si>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</si>
  <si>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</si>
  <si>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</si>
  <si>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</si>
  <si>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</si>
  <si>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</si>
  <si>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</si>
  <si>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</si>
  <si>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</si>
  <si>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</si>
  <si>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</si>
  <si>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</si>
  <si>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</si>
  <si>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</si>
  <si>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</si>
  <si>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</si>
  <si>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</si>
  <si>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</si>
  <si>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</si>
  <si>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</si>
  <si>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</si>
  <si>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</si>
  <si>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</si>
  <si>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</si>
  <si>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</si>
  <si>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</si>
  <si>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</si>
  <si>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</si>
  <si>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</si>
  <si>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</si>
  <si>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</si>
  <si>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</si>
  <si>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</si>
  <si>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</si>
  <si>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</si>
  <si>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</si>
  <si>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</si>
  <si>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</si>
  <si>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</si>
  <si>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</si>
  <si>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</si>
  <si>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</si>
  <si>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</si>
  <si>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</si>
  <si>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</si>
  <si>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</si>
  <si>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</si>
  <si>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</si>
  <si>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</si>
  <si>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</si>
  <si>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</si>
  <si>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</si>
  <si>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</si>
  <si>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</si>
  <si>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</si>
  <si>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</si>
  <si>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</si>
  <si>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</si>
  <si>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</si>
  <si>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</si>
  <si>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</si>
  <si>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</si>
  <si>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</si>
  <si>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</si>
  <si>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</si>
  <si>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</si>
  <si>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</si>
  <si>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</si>
  <si>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</si>
  <si>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</si>
  <si>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</si>
  <si>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</si>
  <si>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</si>
  <si>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</si>
  <si>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</si>
  <si>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</si>
  <si>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</si>
  <si>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</si>
  <si>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</si>
  <si>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</si>
  <si>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</si>
  <si>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</si>
  <si>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</si>
  <si>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</si>
  <si>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</si>
  <si>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</si>
  <si>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</si>
  <si>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</si>
  <si>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</si>
  <si>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</si>
  <si>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</si>
  <si>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</si>
  <si>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</si>
  <si>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</si>
  <si>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</si>
  <si>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</si>
  <si>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</si>
  <si>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</si>
  <si>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</si>
  <si>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</si>
  <si>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</si>
  <si>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</si>
  <si>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</si>
  <si>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</si>
  <si>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</si>
  <si>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</si>
  <si>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</si>
  <si>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</si>
  <si>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</si>
  <si>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</si>
  <si>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</si>
  <si>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</si>
  <si>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</si>
  <si>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</si>
  <si>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</si>
  <si>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</si>
  <si>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</si>
  <si>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</si>
  <si>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</si>
  <si>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</si>
  <si>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</si>
  <si>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</si>
  <si>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</si>
  <si>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</si>
  <si>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</si>
  <si>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</si>
  <si>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</si>
  <si>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</si>
  <si>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</si>
  <si>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</si>
  <si>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</si>
  <si>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</si>
  <si>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</si>
  <si>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</si>
  <si>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</si>
  <si>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</si>
  <si>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</si>
  <si>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</si>
  <si>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</si>
  <si>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</si>
  <si>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</si>
  <si>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</si>
  <si>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</si>
  <si>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</si>
  <si>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</si>
  <si>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</si>
  <si>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</si>
  <si>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</si>
  <si>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</si>
  <si>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</si>
  <si>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</si>
  <si>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</si>
  <si>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</si>
  <si>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</si>
  <si>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</si>
  <si>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</si>
  <si>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</si>
  <si>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</si>
  <si>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</si>
  <si>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</si>
  <si>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</si>
  <si>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</si>
  <si>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</si>
  <si>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</si>
  <si>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</si>
  <si>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</si>
  <si>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</si>
  <si>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</si>
  <si>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</si>
  <si>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</si>
  <si>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</si>
  <si>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</si>
  <si>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</si>
  <si>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</si>
  <si>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</si>
  <si>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</si>
  <si>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</si>
  <si>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</si>
  <si>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</si>
  <si>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</si>
  <si>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</si>
  <si>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</si>
  <si>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</si>
  <si>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</si>
  <si>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</si>
  <si>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</si>
  <si>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</si>
  <si>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</si>
  <si>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</si>
  <si>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</si>
  <si>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</si>
  <si>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</si>
  <si>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</si>
  <si>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</si>
  <si>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</si>
  <si>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</si>
  <si>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</si>
  <si>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</si>
  <si>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</si>
  <si>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</si>
  <si>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</si>
  <si>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</si>
  <si>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</si>
  <si>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</si>
  <si>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</si>
  <si>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</si>
  <si>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</si>
  <si>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</si>
  <si>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</si>
  <si>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</si>
  <si>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</si>
  <si>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</si>
  <si>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</si>
  <si>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</si>
  <si>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</si>
  <si>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</si>
  <si>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</si>
  <si>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</si>
  <si>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</si>
  <si>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</si>
  <si>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</si>
  <si>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</si>
  <si>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</si>
  <si>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</si>
  <si>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</si>
  <si>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</si>
  <si>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</si>
  <si>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</si>
  <si>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</si>
  <si>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</si>
  <si>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</si>
  <si>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</si>
  <si>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</si>
  <si>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</si>
  <si>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</si>
  <si>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</si>
  <si>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</si>
  <si>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</si>
  <si>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</si>
  <si>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</si>
  <si>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</si>
  <si>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</si>
  <si>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</si>
  <si>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</si>
  <si>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</si>
  <si>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</si>
  <si>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</si>
  <si>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</si>
  <si>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</si>
  <si>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</si>
  <si>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</si>
  <si>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</si>
  <si>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</si>
  <si>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</si>
  <si>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</si>
  <si>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</si>
  <si>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</si>
  <si>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</si>
  <si>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</si>
  <si>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</si>
  <si>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</si>
  <si>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</si>
  <si>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</si>
  <si>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</si>
  <si>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</si>
  <si>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</si>
  <si>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</si>
  <si>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</si>
  <si>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</si>
  <si>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</si>
  <si>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</si>
  <si>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</si>
  <si>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</si>
  <si>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</si>
  <si>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</si>
  <si>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</si>
  <si>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</si>
  <si>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</si>
  <si>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</si>
  <si>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</si>
  <si>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</si>
  <si>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</si>
  <si>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</si>
  <si>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</si>
  <si>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</si>
  <si>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</si>
  <si>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</si>
  <si>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</si>
  <si>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</si>
  <si>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</si>
  <si>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</si>
  <si>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</si>
  <si>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</si>
  <si>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</si>
  <si>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</si>
  <si>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</si>
  <si>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</si>
  <si>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</si>
  <si>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</si>
  <si>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</si>
  <si>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</si>
  <si>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</si>
  <si>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</si>
  <si>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</si>
  <si>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</si>
  <si>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</si>
  <si>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</si>
  <si>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</si>
  <si>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</si>
  <si>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</si>
  <si>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</si>
  <si>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</si>
  <si>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</si>
  <si>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</si>
  <si>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</si>
  <si>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</si>
  <si>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</si>
  <si>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</si>
  <si>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</si>
  <si>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</si>
  <si>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</si>
  <si>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</si>
  <si>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</si>
  <si>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</si>
  <si>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</si>
  <si>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</si>
  <si>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</si>
  <si>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</si>
  <si>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</si>
  <si>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</si>
  <si>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</si>
  <si>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</si>
  <si>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</si>
  <si>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</si>
  <si>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</si>
  <si>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</si>
  <si>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</si>
  <si>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</si>
  <si>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</si>
  <si>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</si>
  <si>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</si>
  <si>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</si>
  <si>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</si>
  <si>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</si>
  <si>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</si>
  <si>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</si>
  <si>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</si>
  <si>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</si>
  <si>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</si>
  <si>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</si>
  <si>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</si>
  <si>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</si>
  <si>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</si>
  <si>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</si>
  <si>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</si>
  <si>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</si>
  <si>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</si>
  <si>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</si>
  <si>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</si>
  <si>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</si>
  <si>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</si>
  <si>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</si>
  <si>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</si>
  <si>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</si>
  <si>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</si>
  <si>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</si>
  <si>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</si>
  <si>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</si>
  <si>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</si>
  <si>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</si>
  <si>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</si>
  <si>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</si>
  <si>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</si>
  <si>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</si>
  <si>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</si>
  <si>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</si>
  <si>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</si>
  <si>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</si>
  <si>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</si>
  <si>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</si>
  <si>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</si>
  <si>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</si>
  <si>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</si>
  <si>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</si>
  <si>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</si>
  <si>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</si>
  <si>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</si>
  <si>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</si>
  <si>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</si>
  <si>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</si>
  <si>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</si>
  <si>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</si>
  <si>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</si>
  <si>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</si>
  <si>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</si>
  <si>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</si>
  <si>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</si>
  <si>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</si>
  <si>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</si>
  <si>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</si>
  <si>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</si>
  <si>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</si>
  <si>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</si>
  <si>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</si>
  <si>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</si>
  <si>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</si>
  <si>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</si>
  <si>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</si>
  <si>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</si>
  <si>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</si>
  <si>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</si>
  <si>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</si>
  <si>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</si>
  <si>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</si>
  <si>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</si>
  <si>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</si>
  <si>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</si>
  <si>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</si>
  <si>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</si>
  <si>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</si>
  <si>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</si>
  <si>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</si>
  <si>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</si>
  <si>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</si>
  <si>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</si>
  <si>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</si>
  <si>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</si>
  <si>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</si>
  <si>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</si>
  <si>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</si>
  <si>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</si>
  <si>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</si>
  <si>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</si>
  <si>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</si>
  <si>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</si>
  <si>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</si>
  <si>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</si>
  <si>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</si>
  <si>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</si>
  <si>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</si>
  <si>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</si>
  <si>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</si>
  <si>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</si>
  <si>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</si>
  <si>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</si>
  <si>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</si>
  <si>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</si>
  <si>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</si>
  <si>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</si>
  <si>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</si>
  <si>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</si>
  <si>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</si>
  <si>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</si>
  <si>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</si>
  <si>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</si>
  <si>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</si>
  <si>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</si>
  <si>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</si>
  <si>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</si>
  <si>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</si>
  <si>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</si>
  <si>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</si>
  <si>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</si>
  <si>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</si>
  <si>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</si>
  <si>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</si>
  <si>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</si>
  <si>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</si>
  <si>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</si>
  <si>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</si>
  <si>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</si>
  <si>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</si>
  <si>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</si>
  <si>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</si>
  <si>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</si>
  <si>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</si>
  <si>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</si>
  <si>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</si>
  <si>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</si>
  <si>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</si>
  <si>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</si>
  <si>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</si>
  <si>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</si>
  <si>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</si>
  <si>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</si>
  <si>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</si>
  <si>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</si>
  <si>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</si>
  <si>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</si>
  <si>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</si>
  <si>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</si>
  <si>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</si>
  <si>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</si>
  <si>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</si>
  <si>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</si>
  <si>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</si>
  <si>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</si>
  <si>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</si>
  <si>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</si>
  <si>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</si>
  <si>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</si>
  <si>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</si>
  <si>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</si>
  <si>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</si>
  <si>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</si>
  <si>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</si>
  <si>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</si>
  <si>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</si>
  <si>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</si>
  <si>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</si>
  <si>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</si>
  <si>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</si>
  <si>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</si>
  <si>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</si>
  <si>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</si>
  <si>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</si>
  <si>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</si>
  <si>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</si>
  <si>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</si>
  <si>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</si>
  <si>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</si>
  <si>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</si>
  <si>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</si>
  <si>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</si>
  <si>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</si>
  <si>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</si>
  <si>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</si>
  <si>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</si>
  <si>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</si>
  <si>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</si>
  <si>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</si>
  <si>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</si>
  <si>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</si>
  <si>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</si>
  <si>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</si>
  <si>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</si>
  <si>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</si>
  <si>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</si>
  <si>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</si>
  <si>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</si>
  <si>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</si>
  <si>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</si>
  <si>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</si>
  <si>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</si>
  <si>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</si>
  <si>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</si>
  <si>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</si>
  <si>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</si>
  <si>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</si>
  <si>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</si>
  <si>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</si>
  <si>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</si>
  <si>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</si>
  <si>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</si>
  <si>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</si>
  <si>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</si>
  <si>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</si>
  <si>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</si>
  <si>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</si>
  <si>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</si>
  <si>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</si>
  <si>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</si>
  <si>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</si>
  <si>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</si>
  <si>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</si>
  <si>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</si>
  <si>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</si>
  <si>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</si>
  <si>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</si>
  <si>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</si>
  <si>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</si>
  <si>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</si>
  <si>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</si>
  <si>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</si>
  <si>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</si>
  <si>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</si>
  <si>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</si>
  <si>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</si>
  <si>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</si>
  <si>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</si>
  <si>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</si>
  <si>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</si>
  <si>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</si>
  <si>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</si>
  <si>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</si>
  <si>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</si>
  <si>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</si>
  <si>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</si>
  <si>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</si>
  <si>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</si>
  <si>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</si>
  <si>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</si>
  <si>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</si>
  <si>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</si>
  <si>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</si>
  <si>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</si>
  <si>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</si>
  <si>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</si>
  <si>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</si>
  <si>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</si>
  <si>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</si>
  <si>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</si>
  <si>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</si>
  <si>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</si>
  <si>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</si>
  <si>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</si>
  <si>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</si>
  <si>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</si>
  <si>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</si>
  <si>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</si>
  <si>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</si>
  <si>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</si>
  <si>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</si>
  <si>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</si>
  <si>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</si>
  <si>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</si>
  <si>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</si>
  <si>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</si>
  <si>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</si>
  <si>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</si>
  <si>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</si>
  <si>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</si>
  <si>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</si>
  <si>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</si>
  <si>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</si>
  <si>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</si>
  <si>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</si>
  <si>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</si>
  <si>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</si>
  <si>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</si>
  <si>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</si>
  <si>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</si>
  <si>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</si>
  <si>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</si>
  <si>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</si>
  <si>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</si>
  <si>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</si>
  <si>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</si>
  <si>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</si>
  <si>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</si>
  <si>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</si>
  <si>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</si>
  <si>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</si>
  <si>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</si>
  <si>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</si>
  <si>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</si>
  <si>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</si>
  <si>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</si>
  <si>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</si>
  <si>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</si>
  <si>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</si>
  <si>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</si>
  <si>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</si>
  <si>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</si>
  <si>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</si>
  <si>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</si>
  <si>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</si>
  <si>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</si>
  <si>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</si>
  <si>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</si>
  <si>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</si>
  <si>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</si>
  <si>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</si>
  <si>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</si>
  <si>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</si>
  <si>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</si>
  <si>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</si>
  <si>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</si>
  <si>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</si>
  <si>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</si>
  <si>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</si>
  <si>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</si>
  <si>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</si>
  <si>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</si>
  <si>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</si>
  <si>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</si>
  <si>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</si>
  <si>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</si>
  <si>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</si>
  <si>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</si>
  <si>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</si>
  <si>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</si>
  <si>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</si>
  <si>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</si>
  <si>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</si>
  <si>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</si>
  <si>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</si>
  <si>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</si>
  <si>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</si>
  <si>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</si>
  <si>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</si>
  <si>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</si>
  <si>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</si>
  <si>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</si>
  <si>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</si>
  <si>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</si>
  <si>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</si>
  <si>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</si>
  <si>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</si>
  <si>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</si>
  <si>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</si>
  <si>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</si>
  <si>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</si>
  <si>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</si>
  <si>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</si>
  <si>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</si>
  <si>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</si>
  <si>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</si>
  <si>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</si>
  <si>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</si>
  <si>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</si>
  <si>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</si>
  <si>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</si>
  <si>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</si>
  <si>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</si>
  <si>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</si>
  <si>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</si>
  <si>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</si>
  <si>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</si>
  <si>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</si>
  <si>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</si>
  <si>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</si>
  <si>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</si>
  <si>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</si>
  <si>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</si>
  <si>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</si>
  <si>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</si>
  <si>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</si>
  <si>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</si>
  <si>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</si>
  <si>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</si>
  <si>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</si>
  <si>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</si>
  <si>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</si>
  <si>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</si>
  <si>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</si>
  <si>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</si>
  <si>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</si>
  <si>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</si>
  <si>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</si>
  <si>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</si>
  <si>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</si>
  <si>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</si>
  <si>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</si>
  <si>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</si>
  <si>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</si>
  <si>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</si>
  <si>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</si>
  <si>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</si>
  <si>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</si>
  <si>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</si>
  <si>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</si>
  <si>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</si>
  <si>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</si>
  <si>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</si>
  <si>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</si>
  <si>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</si>
  <si>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</si>
  <si>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</si>
  <si>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</si>
  <si>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</si>
  <si>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</si>
  <si>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</si>
  <si>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</si>
  <si>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</si>
  <si>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</si>
  <si>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</si>
  <si>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</si>
  <si>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</si>
  <si>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</si>
  <si>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</si>
  <si>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</si>
  <si>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</si>
  <si>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</si>
  <si>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</si>
  <si>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</si>
  <si>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</si>
  <si>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</si>
  <si>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</si>
  <si>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</si>
  <si>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</si>
  <si>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</si>
  <si>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</si>
  <si>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</si>
  <si>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</si>
  <si>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</si>
  <si>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</si>
  <si>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</si>
  <si>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</si>
  <si>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</si>
  <si>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</si>
  <si>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</si>
  <si>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</si>
  <si>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</si>
  <si>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</si>
  <si>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</si>
  <si>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</si>
  <si>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</si>
  <si>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</si>
  <si>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</si>
  <si>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</si>
  <si>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</si>
  <si>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</si>
  <si>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</si>
  <si>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</si>
  <si>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</si>
  <si>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</si>
  <si>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</si>
  <si>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</si>
  <si>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</si>
  <si>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</si>
  <si>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</si>
  <si>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</si>
  <si>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</si>
  <si>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</si>
  <si>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</si>
  <si>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</si>
  <si>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</si>
  <si>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</si>
  <si>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</si>
  <si>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</si>
  <si>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</si>
  <si>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</si>
  <si>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</si>
  <si>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</si>
  <si>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</si>
  <si>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</si>
  <si>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</si>
  <si>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</si>
  <si>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</si>
  <si>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</si>
  <si>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</si>
  <si>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</si>
  <si>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</si>
  <si>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</si>
  <si>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</si>
  <si>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</si>
  <si>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</si>
  <si>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</si>
  <si>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</si>
  <si>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</si>
  <si>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</si>
  <si>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</si>
  <si>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</si>
  <si>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</si>
  <si>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</si>
  <si>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</si>
  <si>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</si>
  <si>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</si>
  <si>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</si>
  <si>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</si>
  <si>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</si>
  <si>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</si>
  <si>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</si>
  <si>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</si>
  <si>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</si>
  <si>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</si>
  <si>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</si>
  <si>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</si>
  <si>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</si>
  <si>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</si>
  <si>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</si>
  <si>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</si>
  <si>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</si>
  <si>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</si>
  <si>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</si>
  <si>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</si>
  <si>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</si>
  <si>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</si>
  <si>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</si>
  <si>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</si>
  <si>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</si>
  <si>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</si>
  <si>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</si>
  <si>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</si>
  <si>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</si>
  <si>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</si>
  <si>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</si>
  <si>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</si>
  <si>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</si>
  <si>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</si>
  <si>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</si>
  <si>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</si>
  <si>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</si>
  <si>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</si>
  <si>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</si>
  <si>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</si>
  <si>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</si>
  <si>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</si>
  <si>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</si>
  <si>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</si>
  <si>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</si>
  <si>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</si>
  <si>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</si>
  <si>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</si>
  <si>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</si>
  <si>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</si>
  <si>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</si>
  <si>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</si>
  <si>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</si>
  <si>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</si>
  <si>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</si>
  <si>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</si>
  <si>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</si>
  <si>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</si>
  <si>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</si>
  <si>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</si>
  <si>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</si>
  <si>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</si>
  <si>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</si>
  <si>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</si>
  <si>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</si>
  <si>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</si>
  <si>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</si>
  <si>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</si>
  <si>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</si>
  <si>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</si>
  <si>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</si>
  <si>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</si>
  <si>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</si>
  <si>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</si>
  <si>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</si>
  <si>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</si>
  <si>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</si>
  <si>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</si>
  <si>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</si>
  <si>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</si>
  <si>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</si>
  <si>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</si>
  <si>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</si>
  <si>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</si>
  <si>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</si>
  <si>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</si>
  <si>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</si>
  <si>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</si>
  <si>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</si>
  <si>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</si>
  <si>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</si>
  <si>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</si>
  <si>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</si>
  <si>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</si>
  <si>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</si>
  <si>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</si>
  <si>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</si>
  <si>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</si>
  <si>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</si>
  <si>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</si>
  <si>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</si>
  <si>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</si>
  <si>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</si>
  <si>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</si>
  <si>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</si>
  <si>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</si>
  <si>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</si>
  <si>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</si>
  <si>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</si>
  <si>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</si>
  <si>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</si>
  <si>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</si>
  <si>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</si>
  <si>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</si>
  <si>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</si>
  <si>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</si>
  <si>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</si>
  <si>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</si>
  <si>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</si>
  <si>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</si>
  <si>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</si>
  <si>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</si>
  <si>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</si>
  <si>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</si>
  <si>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</si>
  <si>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</si>
  <si>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</si>
  <si>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</si>
  <si>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</si>
  <si>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</si>
  <si>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</si>
  <si>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</si>
  <si>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</si>
  <si>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</si>
  <si>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</si>
  <si>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</si>
  <si>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</si>
  <si>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</si>
  <si>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</si>
  <si>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</si>
  <si>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</si>
  <si>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</si>
  <si>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</si>
  <si>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</si>
  <si>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</si>
  <si>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</si>
  <si>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</si>
  <si>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</si>
  <si>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</si>
  <si>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</si>
  <si>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</si>
  <si>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</si>
  <si>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</si>
  <si>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</si>
  <si>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</si>
  <si>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</si>
  <si>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</si>
  <si>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</si>
  <si>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</si>
  <si>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</si>
  <si>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</si>
  <si>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</si>
  <si>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</si>
  <si>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</si>
  <si>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</si>
  <si>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</si>
  <si>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</si>
  <si>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</si>
  <si>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</si>
  <si>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</si>
  <si>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</si>
  <si>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</si>
  <si>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</si>
  <si>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</si>
  <si>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</si>
  <si>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</si>
  <si>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</si>
  <si>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</si>
  <si>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</si>
  <si>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</si>
  <si>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</si>
  <si>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</si>
  <si>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</si>
  <si>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</si>
  <si>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</si>
  <si>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</si>
  <si>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</si>
  <si>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</si>
  <si>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</si>
  <si>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</si>
  <si>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</si>
  <si>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</si>
  <si>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</si>
  <si>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</si>
  <si>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</si>
  <si>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</si>
  <si>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</si>
  <si>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</si>
  <si>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</si>
  <si>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</si>
  <si>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</si>
  <si>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</si>
  <si>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</si>
  <si>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</si>
  <si>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</si>
  <si>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</si>
  <si>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</si>
  <si>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</si>
  <si>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</si>
  <si>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</si>
  <si>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</si>
  <si>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</si>
  <si>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</si>
  <si>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</si>
  <si>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</si>
  <si>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</si>
  <si>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</si>
  <si>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</si>
  <si>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</si>
  <si>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</si>
  <si>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</si>
  <si>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</si>
  <si>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</si>
  <si>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</si>
  <si>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</si>
  <si>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</si>
  <si>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</si>
  <si>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</si>
  <si>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</si>
  <si>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</si>
  <si>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</si>
  <si>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</si>
  <si>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</si>
  <si>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</si>
  <si>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</si>
  <si>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</si>
  <si>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</si>
  <si>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</si>
  <si>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</si>
  <si>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</si>
  <si>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</si>
  <si>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</si>
  <si>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</si>
  <si>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</si>
  <si>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</si>
  <si>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</si>
  <si>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</si>
  <si>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</si>
  <si>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</si>
  <si>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</si>
  <si>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</si>
  <si>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</si>
  <si>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</si>
  <si>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</si>
  <si>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</si>
  <si>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</si>
  <si>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</si>
  <si>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</si>
  <si>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</si>
  <si>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</si>
  <si>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</si>
  <si>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</si>
  <si>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</si>
  <si>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</si>
  <si>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</si>
  <si>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</si>
  <si>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</si>
  <si>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</si>
  <si>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</si>
  <si>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</si>
  <si>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</si>
  <si>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</si>
  <si>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</si>
  <si>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</si>
  <si>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</si>
  <si>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</si>
  <si>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</si>
  <si>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</si>
  <si>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</si>
  <si>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</si>
  <si>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</si>
  <si>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</si>
  <si>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</si>
  <si>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</si>
  <si>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</si>
  <si>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</si>
  <si>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</si>
  <si>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</si>
  <si>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</si>
  <si>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</si>
  <si>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</si>
  <si>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</si>
  <si>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</si>
  <si>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</si>
  <si>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</si>
  <si>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</si>
  <si>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</si>
  <si>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</si>
  <si>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</si>
  <si>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</si>
  <si>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</si>
  <si>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</si>
  <si>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</si>
  <si>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</si>
  <si>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</si>
  <si>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</si>
  <si>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</si>
  <si>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</si>
  <si>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</si>
  <si>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</si>
  <si>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</si>
  <si>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</si>
  <si>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</si>
  <si>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</si>
  <si>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</si>
  <si>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</si>
  <si>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</si>
  <si>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</si>
  <si>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</si>
  <si>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</si>
  <si>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</si>
  <si>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</si>
  <si>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</si>
  <si>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</si>
  <si>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</si>
  <si>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</si>
  <si>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</si>
  <si>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</si>
  <si>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</si>
  <si>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</si>
  <si>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</si>
  <si>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</si>
  <si>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</si>
  <si>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</si>
  <si>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</si>
  <si>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</si>
  <si>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</si>
  <si>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</si>
  <si>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</si>
  <si>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</si>
  <si>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</si>
  <si>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</si>
  <si>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</si>
  <si>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</si>
  <si>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</si>
  <si>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</si>
  <si>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</si>
  <si>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</si>
  <si>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</si>
  <si>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</si>
  <si>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</si>
  <si>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</si>
  <si>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</si>
  <si>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</si>
  <si>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</si>
  <si>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</si>
  <si>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</si>
  <si>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</si>
  <si>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</si>
  <si>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</si>
  <si>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</si>
  <si>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</si>
  <si>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</si>
  <si>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</si>
  <si>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</si>
  <si>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</si>
  <si>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</si>
  <si>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</si>
  <si>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</si>
  <si>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</si>
  <si>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</si>
  <si>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</si>
  <si>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</si>
  <si>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</si>
  <si>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</si>
  <si>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</si>
  <si>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</si>
  <si>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</si>
  <si>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</si>
  <si>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</si>
  <si>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</si>
  <si>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</si>
  <si>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</si>
  <si>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</si>
  <si>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</si>
  <si>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</si>
  <si>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</si>
  <si>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</si>
  <si>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</si>
  <si>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</si>
  <si>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</si>
  <si>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</si>
  <si>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</si>
  <si>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</si>
  <si>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</si>
  <si>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</si>
  <si>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</si>
  <si>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</si>
  <si>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</si>
  <si>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</si>
  <si>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</si>
  <si>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</si>
  <si>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</si>
  <si>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</si>
  <si>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</si>
  <si>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</si>
  <si>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</si>
  <si>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</si>
  <si>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</si>
  <si>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</si>
  <si>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</si>
  <si>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</si>
  <si>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</si>
  <si>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</si>
  <si>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</si>
  <si>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</si>
  <si>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</si>
  <si>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</si>
  <si>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</si>
  <si>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</si>
  <si>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</si>
  <si>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</si>
  <si>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</si>
  <si>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</si>
  <si>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</si>
  <si>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</si>
  <si>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</si>
  <si>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</si>
  <si>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</si>
  <si>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</si>
  <si>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</si>
  <si>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</si>
  <si>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</si>
  <si>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</si>
  <si>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</si>
  <si>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</si>
  <si>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</si>
  <si>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</si>
  <si>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</si>
  <si>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</si>
  <si>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</si>
  <si>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</si>
  <si>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</si>
  <si>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</si>
  <si>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</si>
  <si>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</si>
  <si>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</si>
  <si>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</si>
  <si>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</si>
  <si>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</si>
  <si>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</si>
  <si>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</si>
  <si>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</si>
  <si>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</si>
  <si>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</si>
  <si>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</si>
  <si>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</si>
  <si>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</si>
  <si>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</si>
  <si>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</si>
  <si>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</si>
  <si>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</si>
  <si>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</si>
  <si>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</si>
  <si>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</si>
  <si>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</si>
  <si>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</si>
  <si>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</si>
  <si>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</si>
  <si>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</si>
  <si>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</si>
  <si>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</si>
  <si>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</si>
  <si>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</si>
  <si>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</si>
  <si>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</si>
  <si>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</si>
  <si>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</si>
  <si>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</si>
  <si>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</si>
  <si>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</si>
  <si>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</si>
  <si>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</si>
  <si>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</si>
  <si>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</si>
  <si>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</si>
  <si>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</si>
  <si>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</si>
  <si>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</si>
  <si>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</si>
  <si>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</si>
  <si>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</si>
  <si>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</si>
  <si>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</si>
  <si>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</si>
  <si>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</si>
  <si>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</si>
  <si>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</si>
  <si>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</si>
  <si>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</si>
  <si>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</si>
  <si>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</si>
  <si>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</si>
  <si>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</si>
  <si>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</si>
  <si>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</si>
  <si>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</si>
  <si>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</si>
  <si>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</si>
  <si>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</si>
  <si>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</si>
  <si>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</si>
  <si>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</si>
  <si>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</si>
  <si>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</si>
  <si>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</si>
  <si>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</si>
  <si>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</si>
  <si>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</si>
  <si>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</si>
  <si>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</si>
  <si>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</si>
  <si>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</si>
  <si>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</si>
  <si>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</si>
  <si>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</si>
  <si>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</si>
  <si>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</si>
  <si>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</si>
  <si>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</si>
  <si>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</si>
  <si>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</si>
  <si>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</si>
  <si>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</si>
  <si>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</si>
  <si>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</si>
  <si>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</si>
  <si>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</si>
  <si>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</si>
  <si>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</si>
  <si>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</si>
  <si>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</si>
  <si>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</si>
  <si>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</si>
  <si>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</si>
  <si>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</si>
  <si>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</si>
  <si>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</si>
  <si>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</si>
  <si>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</si>
  <si>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</si>
  <si>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</si>
  <si>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</si>
  <si>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</si>
  <si>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</si>
  <si>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</si>
  <si>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</si>
  <si>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</si>
  <si>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</si>
  <si>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</si>
  <si>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</si>
  <si>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</si>
  <si>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</si>
  <si>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</si>
  <si>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</si>
  <si>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</si>
  <si>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</si>
  <si>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</si>
  <si>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</si>
  <si>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</si>
  <si>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</si>
  <si>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</si>
  <si>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</si>
  <si>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</si>
  <si>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</si>
  <si>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</si>
  <si>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</si>
  <si>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</si>
  <si>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</si>
  <si>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</si>
  <si>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</si>
  <si>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</si>
  <si>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</si>
  <si>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</si>
  <si>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</si>
  <si>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</si>
  <si>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</si>
  <si>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</si>
  <si>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</si>
  <si>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</si>
  <si>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</si>
  <si>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</si>
  <si>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</si>
  <si>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</si>
  <si>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</si>
  <si>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</si>
  <si>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</si>
  <si>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</si>
  <si>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</si>
  <si>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</si>
  <si>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</si>
  <si>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</si>
  <si>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</si>
  <si>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</si>
  <si>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</si>
  <si>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</si>
  <si>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</si>
  <si>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</si>
  <si>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</si>
  <si>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</si>
  <si>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</si>
  <si>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</si>
  <si>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</si>
  <si>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</si>
  <si>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</si>
  <si>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</si>
  <si>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</si>
  <si>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</si>
  <si>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</si>
  <si>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</si>
  <si>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</si>
  <si>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</si>
  <si>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</si>
  <si>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</si>
  <si>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</si>
  <si>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</si>
  <si>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</si>
  <si>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</si>
  <si>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</si>
  <si>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</si>
  <si>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</si>
  <si>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</si>
  <si>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</si>
  <si>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</si>
  <si>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</si>
  <si>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</si>
  <si>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</si>
  <si>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</si>
  <si>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</si>
  <si>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</si>
  <si>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</si>
  <si>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</si>
  <si>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</si>
  <si>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</si>
  <si>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</si>
  <si>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</si>
  <si>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</si>
  <si>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</si>
  <si>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</si>
  <si>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</si>
  <si>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</si>
  <si>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</si>
  <si>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</si>
  <si>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</si>
  <si>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</si>
  <si>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</si>
  <si>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</si>
  <si>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</si>
  <si>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</si>
  <si>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</si>
  <si>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</si>
  <si>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</si>
  <si>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</si>
  <si>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</si>
  <si>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</si>
  <si>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</si>
  <si>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</si>
  <si>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</si>
  <si>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</si>
  <si>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</si>
  <si>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</si>
  <si>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</si>
  <si>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</si>
  <si>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</si>
  <si>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</si>
  <si>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</si>
  <si>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</si>
  <si>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</si>
  <si>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</si>
  <si>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</si>
  <si>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</si>
  <si>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</si>
  <si>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</si>
  <si>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</si>
  <si>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</si>
  <si>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</si>
  <si>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</si>
  <si>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</si>
  <si>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</si>
  <si>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</si>
  <si>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</si>
  <si>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</si>
  <si>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</si>
  <si>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</si>
  <si>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</si>
  <si>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</si>
  <si>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</si>
  <si>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</si>
  <si>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</si>
  <si>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</si>
  <si>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</si>
  <si>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</si>
  <si>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</si>
  <si>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</si>
  <si>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</si>
  <si>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</si>
  <si>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</si>
  <si>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</si>
  <si>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</si>
  <si>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</si>
  <si>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</si>
  <si>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</si>
  <si>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</si>
  <si>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</si>
  <si>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</si>
  <si>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</si>
  <si>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</si>
  <si>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</si>
  <si>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</si>
  <si>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</si>
  <si>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</si>
  <si>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</si>
  <si>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</si>
  <si>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</si>
  <si>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</si>
  <si>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</si>
  <si>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</si>
  <si>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</si>
  <si>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</si>
  <si>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</si>
  <si>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</si>
  <si>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</si>
  <si>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</si>
  <si>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</si>
  <si>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</si>
  <si>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</si>
  <si>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</si>
  <si>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</si>
  <si>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</si>
  <si>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</si>
  <si>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</si>
  <si>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</si>
  <si>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</si>
  <si>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</si>
  <si>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</si>
  <si>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</si>
  <si>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</si>
  <si>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</si>
  <si>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</si>
  <si>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</si>
  <si>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</si>
  <si>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</si>
  <si>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</si>
  <si>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</si>
  <si>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</si>
  <si>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</si>
  <si>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</si>
  <si>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</si>
  <si>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</si>
  <si>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</si>
  <si>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</si>
  <si>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</si>
  <si>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</si>
  <si>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</si>
  <si>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</si>
  <si>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</si>
  <si>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</si>
  <si>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</si>
  <si>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</si>
  <si>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</si>
  <si>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</si>
  <si>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</si>
  <si>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</si>
  <si>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</si>
  <si>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</si>
  <si>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</si>
  <si>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</si>
  <si>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</si>
  <si>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</si>
  <si>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</si>
  <si>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</si>
  <si>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</si>
  <si>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</si>
  <si>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</si>
  <si>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</si>
  <si>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</si>
  <si>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</si>
  <si>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</si>
  <si>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</si>
  <si>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</si>
  <si>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</si>
  <si>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</si>
  <si>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</si>
  <si>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</si>
  <si>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</si>
  <si>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</si>
  <si>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</si>
  <si>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</si>
  <si>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</si>
  <si>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</si>
  <si>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</si>
  <si>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</si>
  <si>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</si>
  <si>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</si>
  <si>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</si>
  <si>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</si>
  <si>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</si>
  <si>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</si>
  <si>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</si>
  <si>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</si>
  <si>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</si>
  <si>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</si>
  <si>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</si>
  <si>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</si>
  <si>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</si>
  <si>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</si>
  <si>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</si>
  <si>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</si>
  <si>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</si>
  <si>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</si>
  <si>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</si>
  <si>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</si>
  <si>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</si>
  <si>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</si>
  <si>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</si>
  <si>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</si>
  <si>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</si>
  <si>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</si>
  <si>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</si>
  <si>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</si>
  <si>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</si>
  <si>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</si>
  <si>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</si>
  <si>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</si>
  <si>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</si>
  <si>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</si>
  <si>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</si>
  <si>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</si>
  <si>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</si>
  <si>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</si>
  <si>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</si>
  <si>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</si>
  <si>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</si>
  <si>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</si>
  <si>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</si>
  <si>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</si>
  <si>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</si>
  <si>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</si>
  <si>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</si>
  <si>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</si>
  <si>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</si>
  <si>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</si>
  <si>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</si>
  <si>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</si>
  <si>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</si>
  <si>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</si>
  <si>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</si>
  <si>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</si>
  <si>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</si>
  <si>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</si>
  <si>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</si>
  <si>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</si>
  <si>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</si>
  <si>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</si>
  <si>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</si>
  <si>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</si>
  <si>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</si>
  <si>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</si>
  <si>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</si>
  <si>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</si>
  <si>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</si>
  <si>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</si>
  <si>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</si>
  <si>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</si>
  <si>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</si>
  <si>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</si>
  <si>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</si>
  <si>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</si>
  <si>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</si>
  <si>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</si>
  <si>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</si>
  <si>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</si>
  <si>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</si>
  <si>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</si>
  <si>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</si>
  <si>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</si>
  <si>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</si>
  <si>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</si>
  <si>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</si>
  <si>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</si>
  <si>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</si>
  <si>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</si>
  <si>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</si>
  <si>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</si>
  <si>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</si>
  <si>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</si>
  <si>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</si>
  <si>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</si>
  <si>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</si>
  <si>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</si>
  <si>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</si>
  <si>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</si>
  <si>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</si>
  <si>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</si>
  <si>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</si>
  <si>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</si>
  <si>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</si>
  <si>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</si>
  <si>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</si>
  <si>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</si>
  <si>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</si>
  <si>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</si>
  <si>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</si>
  <si>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</si>
  <si>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</si>
  <si>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</si>
  <si>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</si>
  <si>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</si>
  <si>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</si>
  <si>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</si>
  <si>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</si>
  <si>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</si>
  <si>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</si>
  <si>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</si>
  <si>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</si>
  <si>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</si>
  <si>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</si>
  <si>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</si>
  <si>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</si>
  <si>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</si>
  <si>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</si>
  <si>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</si>
  <si>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</si>
  <si>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</si>
  <si>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</si>
  <si>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</si>
  <si>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</si>
  <si>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</si>
  <si>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</si>
  <si>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</si>
  <si>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</si>
  <si>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</si>
  <si>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</si>
  <si>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</si>
  <si>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</si>
  <si>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</si>
  <si>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</si>
  <si>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</si>
  <si>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</si>
  <si>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</si>
  <si>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</si>
  <si>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</si>
  <si>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</si>
  <si>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</si>
  <si>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</si>
  <si>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</si>
  <si>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</si>
  <si>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</si>
  <si>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</si>
  <si>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</si>
  <si>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</si>
  <si>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</si>
  <si>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</si>
  <si>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</si>
  <si>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</si>
  <si>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</si>
  <si>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</si>
  <si>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</si>
  <si>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</si>
  <si>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</si>
  <si>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</si>
  <si>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</si>
  <si>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</si>
  <si>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</si>
  <si>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</si>
  <si>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</si>
  <si>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</si>
  <si>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</si>
  <si>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</si>
  <si>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</si>
  <si>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</si>
  <si>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</si>
  <si>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</si>
  <si>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</si>
  <si>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</si>
  <si>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</si>
  <si>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</si>
  <si>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</si>
  <si>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</si>
  <si>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</si>
  <si>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</si>
  <si>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</si>
  <si>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</si>
  <si>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</si>
  <si>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</si>
  <si>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</si>
  <si>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</si>
  <si>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</si>
  <si>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</si>
  <si>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</si>
  <si>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</si>
  <si>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</si>
  <si>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</si>
  <si>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</si>
  <si>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</si>
  <si>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</si>
  <si>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</si>
  <si>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</si>
  <si>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</si>
  <si>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</si>
  <si>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</si>
  <si>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</si>
  <si>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</si>
  <si>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</si>
  <si>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</si>
  <si>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</si>
  <si>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</si>
  <si>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</si>
  <si>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</si>
  <si>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</si>
  <si>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</si>
  <si>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</si>
  <si>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</si>
  <si>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</si>
  <si>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</si>
  <si>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</si>
  <si>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</si>
  <si>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</si>
  <si>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</si>
  <si>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</si>
  <si>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</si>
  <si>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</si>
  <si>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</si>
  <si>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</si>
  <si>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</si>
  <si>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</si>
  <si>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</si>
  <si>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</si>
  <si>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</si>
  <si>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</si>
  <si>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</si>
  <si>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</si>
  <si>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</si>
  <si>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</si>
  <si>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</si>
  <si>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</si>
  <si>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</si>
  <si>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</si>
  <si>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</si>
  <si>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</si>
  <si>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</si>
  <si>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</si>
  <si>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</si>
  <si>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</si>
  <si>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</si>
  <si>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</si>
  <si>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</si>
  <si>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</si>
  <si>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</si>
  <si>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</si>
  <si>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</si>
  <si>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</si>
  <si>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</si>
  <si>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</si>
  <si>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</si>
  <si>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</si>
  <si>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</si>
  <si>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</si>
  <si>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</si>
  <si>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</si>
  <si>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</si>
  <si>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</si>
  <si>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</si>
  <si>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</si>
  <si>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</si>
  <si>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</si>
  <si>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</si>
  <si>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</si>
  <si>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</si>
  <si>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</si>
  <si>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</si>
  <si>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</si>
  <si>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</si>
  <si>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</si>
  <si>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</si>
  <si>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</si>
  <si>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</si>
  <si>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</si>
  <si>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</si>
  <si>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</si>
  <si>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</si>
  <si>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</si>
  <si>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</si>
  <si>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</si>
  <si>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</si>
  <si>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</si>
  <si>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</si>
  <si>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</si>
  <si>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</si>
  <si>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</si>
  <si>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</si>
  <si>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</si>
  <si>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</si>
  <si>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</si>
  <si>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</si>
  <si>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</si>
  <si>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</si>
  <si>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</si>
  <si>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</si>
  <si>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</si>
  <si>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</si>
  <si>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</si>
  <si>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</si>
  <si>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</si>
  <si>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</si>
  <si>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</si>
  <si>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</si>
  <si>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</si>
  <si>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</si>
  <si>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</si>
  <si>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</si>
  <si>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</si>
  <si>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</si>
  <si>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</si>
  <si>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</si>
  <si>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</si>
  <si>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</si>
  <si>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</si>
  <si>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</si>
  <si>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</si>
  <si>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</si>
  <si>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</si>
  <si>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</si>
  <si>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</si>
  <si>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</si>
  <si>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</si>
  <si>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</si>
  <si>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</si>
  <si>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</si>
  <si>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</si>
  <si>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</si>
  <si>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</si>
  <si>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</si>
  <si>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</si>
  <si>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</si>
  <si>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</si>
  <si>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</si>
  <si>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</si>
  <si>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</si>
  <si>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</si>
  <si>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</si>
  <si>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</si>
  <si>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</si>
  <si>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</si>
  <si>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</si>
  <si>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</si>
  <si>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</si>
  <si>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</si>
  <si>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</si>
  <si>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</si>
  <si>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</si>
  <si>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</si>
  <si>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</si>
  <si>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</si>
  <si>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</si>
  <si>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</si>
  <si>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</si>
  <si>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</si>
  <si>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</si>
  <si>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</si>
  <si>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</si>
  <si>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</si>
  <si>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</si>
  <si>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</si>
  <si>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</si>
  <si>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</si>
  <si>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</si>
  <si>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</si>
  <si>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</si>
  <si>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</si>
  <si>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</si>
  <si>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</si>
  <si>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</si>
  <si>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</si>
  <si>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</si>
  <si>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</si>
  <si>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</si>
  <si>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</si>
  <si>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</si>
  <si>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</si>
  <si>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</si>
  <si>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</si>
  <si>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</si>
  <si>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</si>
  <si>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</si>
  <si>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</si>
  <si>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</si>
  <si>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</si>
  <si>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</si>
  <si>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</si>
  <si>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</si>
  <si>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</si>
  <si>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</si>
  <si>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</si>
  <si>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</si>
  <si>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</si>
  <si>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</si>
  <si>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</si>
  <si>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</si>
  <si>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</si>
  <si>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</si>
  <si>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</si>
  <si>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</si>
  <si>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</si>
  <si>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</si>
  <si>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</si>
  <si>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</si>
  <si>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</si>
  <si>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</si>
  <si>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</si>
  <si>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</si>
  <si>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</si>
  <si>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</si>
  <si>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</si>
  <si>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</si>
  <si>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</si>
  <si>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</si>
  <si>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</si>
  <si>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</si>
  <si>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</si>
  <si>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</si>
  <si>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</si>
  <si>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</si>
  <si>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</si>
  <si>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</si>
  <si>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</si>
  <si>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</si>
  <si>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</si>
  <si>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</si>
  <si>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</si>
  <si>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</si>
  <si>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</si>
  <si>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</si>
  <si>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</si>
  <si>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</si>
  <si>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</si>
  <si>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</si>
  <si>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</si>
  <si>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</si>
  <si>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</si>
  <si>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</si>
  <si>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</si>
  <si>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</si>
  <si>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</si>
  <si>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</si>
  <si>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</si>
  <si>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</si>
  <si>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</si>
  <si>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</si>
  <si>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</si>
  <si>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</si>
  <si>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</si>
  <si>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</si>
  <si>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</si>
  <si>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</si>
  <si>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</si>
  <si>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</si>
  <si>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</si>
  <si>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</si>
  <si>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</si>
  <si>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</si>
  <si>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</si>
  <si>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</si>
  <si>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</si>
  <si>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</si>
  <si>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</si>
  <si>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</si>
  <si>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</si>
  <si>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</si>
  <si>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</si>
  <si>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</si>
  <si>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</si>
  <si>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</si>
  <si>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</si>
  <si>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</si>
  <si>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</si>
  <si>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</si>
  <si>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</si>
  <si>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</si>
  <si>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</si>
  <si>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</si>
  <si>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</si>
  <si>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</si>
  <si>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</si>
  <si>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</si>
  <si>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</si>
  <si>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</si>
  <si>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</si>
  <si>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</si>
  <si>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</si>
  <si>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</si>
  <si>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</si>
  <si>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</si>
  <si>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</si>
  <si>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</si>
  <si>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</si>
  <si>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</si>
  <si>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</si>
  <si>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</si>
  <si>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</si>
  <si>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</si>
  <si>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</si>
  <si>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</si>
  <si>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</si>
  <si>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</si>
  <si>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</si>
  <si>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</si>
  <si>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</si>
  <si>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</si>
  <si>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</si>
  <si>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</si>
  <si>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</si>
  <si>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</si>
  <si>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</si>
  <si>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</si>
  <si>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</si>
  <si>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</si>
  <si>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</si>
  <si>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</si>
  <si>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</si>
  <si>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</si>
  <si>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</si>
  <si>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</si>
  <si>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</si>
  <si>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</si>
  <si>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</si>
  <si>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</si>
  <si>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</si>
  <si>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</si>
  <si>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</si>
  <si>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</si>
  <si>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</si>
  <si>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</si>
  <si>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</si>
  <si>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</si>
  <si>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</si>
  <si>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</si>
  <si>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</si>
  <si>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</si>
  <si>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</si>
  <si>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</si>
  <si>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</si>
  <si>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</si>
  <si>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</si>
  <si>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</si>
  <si>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</si>
  <si>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</si>
  <si>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</si>
  <si>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</si>
  <si>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</si>
  <si>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</si>
  <si>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</si>
  <si>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</si>
  <si>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</si>
  <si>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</si>
  <si>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</si>
  <si>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</si>
  <si>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</si>
  <si>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</si>
  <si>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</si>
  <si>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</si>
  <si>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</si>
  <si>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</si>
  <si>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</si>
  <si>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</si>
  <si>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</si>
  <si>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</si>
  <si>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</si>
  <si>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</si>
  <si>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</si>
  <si>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</si>
  <si>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</si>
  <si>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</si>
  <si>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</si>
  <si>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</si>
  <si>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</si>
  <si>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</si>
  <si>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</si>
  <si>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</si>
  <si>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</si>
  <si>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</si>
  <si>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</si>
  <si>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</si>
  <si>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</si>
  <si>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</si>
  <si>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</si>
  <si>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</si>
  <si>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</si>
  <si>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</si>
  <si>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</si>
  <si>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</si>
  <si>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</si>
  <si>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</si>
  <si>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</si>
  <si>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</si>
  <si>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</si>
  <si>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</si>
  <si>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</si>
  <si>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</si>
  <si>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</si>
  <si>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</si>
  <si>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</si>
  <si>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</si>
  <si>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</si>
  <si>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</si>
  <si>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</si>
  <si>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</si>
  <si>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</si>
  <si>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</si>
  <si>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</si>
  <si>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</si>
  <si>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</si>
  <si>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</si>
  <si>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</si>
  <si>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</si>
  <si>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</si>
  <si>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</si>
  <si>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</si>
  <si>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</si>
  <si>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</si>
  <si>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</si>
  <si>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</si>
  <si>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</si>
  <si>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</si>
  <si>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</si>
  <si>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</si>
  <si>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</si>
  <si>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</si>
  <si>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</si>
  <si>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</si>
  <si>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</si>
  <si>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</si>
  <si>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</si>
  <si>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</si>
  <si>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</si>
  <si>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</si>
  <si>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</si>
  <si>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</si>
  <si>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</si>
  <si>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</si>
  <si>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</si>
  <si>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</si>
  <si>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</si>
  <si>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</si>
  <si>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</si>
  <si>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</si>
  <si>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</si>
  <si>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</si>
  <si>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</si>
  <si>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</si>
  <si>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</si>
  <si>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</si>
  <si>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</si>
  <si>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</si>
  <si>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</si>
  <si>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</si>
  <si>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</si>
  <si>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</si>
  <si>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</si>
  <si>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</si>
  <si>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</si>
  <si>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</si>
  <si>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</si>
  <si>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</si>
  <si>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</si>
  <si>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</si>
  <si>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</si>
  <si>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</si>
  <si>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</si>
  <si>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</si>
  <si>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</si>
  <si>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</si>
  <si>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</si>
  <si>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</si>
  <si>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</si>
  <si>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</si>
  <si>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</si>
  <si>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</si>
  <si>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</si>
  <si>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</si>
  <si>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</si>
  <si>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</si>
  <si>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</si>
  <si>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</si>
  <si>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</si>
  <si>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</si>
  <si>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</si>
  <si>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</si>
  <si>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</si>
  <si>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</si>
  <si>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</si>
  <si>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</si>
  <si>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</si>
  <si>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</si>
  <si>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</si>
  <si>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</si>
  <si>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</si>
  <si>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</si>
  <si>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</si>
  <si>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</si>
  <si>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</si>
  <si>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</si>
  <si>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</si>
  <si>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</si>
  <si>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</si>
  <si>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</si>
  <si>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</si>
  <si>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</si>
  <si>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</si>
  <si>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</si>
  <si>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</si>
  <si>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</si>
  <si>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</si>
  <si>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</si>
  <si>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</si>
  <si>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</si>
  <si>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</si>
  <si>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</si>
  <si>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</si>
  <si>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</si>
  <si>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</si>
  <si>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</si>
  <si>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</si>
  <si>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</si>
  <si>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</si>
  <si>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</si>
  <si>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</si>
  <si>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</si>
  <si>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</si>
  <si>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</si>
  <si>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</si>
  <si>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</si>
  <si>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</si>
  <si>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</si>
  <si>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</si>
  <si>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</si>
  <si>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</si>
  <si>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</si>
  <si>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</si>
  <si>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</si>
  <si>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</si>
  <si>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</si>
  <si>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</si>
  <si>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</si>
  <si>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</si>
  <si>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</si>
  <si>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</si>
  <si>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</si>
  <si>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</si>
  <si>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</si>
  <si>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</si>
  <si>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</si>
  <si>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</si>
  <si>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</si>
  <si>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</si>
  <si>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</si>
  <si>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</si>
  <si>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</si>
  <si>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</si>
  <si>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</si>
  <si>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</si>
  <si>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</si>
  <si>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</si>
  <si>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</si>
  <si>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</si>
  <si>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</si>
  <si>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</si>
  <si>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</si>
  <si>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</si>
  <si>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</si>
  <si>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</si>
  <si>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</si>
  <si>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</si>
  <si>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</si>
  <si>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</si>
  <si>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</si>
  <si>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</si>
  <si>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</si>
  <si>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</si>
  <si>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</si>
  <si>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</si>
  <si>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</si>
  <si>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</si>
  <si>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</si>
  <si>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</si>
  <si>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</si>
  <si>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</si>
  <si>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</si>
  <si>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</si>
  <si>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</si>
  <si>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</si>
  <si>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</si>
  <si>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</si>
  <si>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</si>
  <si>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</si>
  <si>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</si>
  <si>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</si>
  <si>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</si>
  <si>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</si>
  <si>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</si>
  <si>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</si>
  <si>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</si>
  <si>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</si>
  <si>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</si>
  <si>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</si>
  <si>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</si>
  <si>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</si>
  <si>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</si>
  <si>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</si>
  <si>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</si>
  <si>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</si>
  <si>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</si>
  <si>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</si>
  <si>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</si>
  <si>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</si>
  <si>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</si>
  <si>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</si>
  <si>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</si>
  <si>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</si>
  <si>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</si>
  <si>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</si>
  <si>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</si>
  <si>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</si>
  <si>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</si>
  <si>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</si>
  <si>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</si>
  <si>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</si>
  <si>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</si>
  <si>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</si>
  <si>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</si>
  <si>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</si>
  <si>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</si>
  <si>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</si>
  <si>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</si>
  <si>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</si>
  <si>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</si>
  <si>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</si>
  <si>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</si>
  <si>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</si>
  <si>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</si>
  <si>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</si>
  <si>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</si>
  <si>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</si>
  <si>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</si>
  <si>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</si>
  <si>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</si>
  <si>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</si>
  <si>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</si>
  <si>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</si>
  <si>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</si>
  <si>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</si>
  <si>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</si>
  <si>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</si>
  <si>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</si>
  <si>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</si>
  <si>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</si>
  <si>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</si>
  <si>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</si>
  <si>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</si>
  <si>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</si>
  <si>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</si>
  <si>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</si>
  <si>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</si>
  <si>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</si>
  <si>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</si>
  <si>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</si>
  <si>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</si>
  <si>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</si>
  <si>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</si>
  <si>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</si>
  <si>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</si>
  <si>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</si>
  <si>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</si>
  <si>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</si>
  <si>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</si>
  <si>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</si>
  <si>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</si>
  <si>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</si>
  <si>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</si>
  <si>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</si>
  <si>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</si>
  <si>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</si>
  <si>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</si>
  <si>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</si>
  <si>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</si>
  <si>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</si>
  <si>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</si>
  <si>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</si>
  <si>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</si>
  <si>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</si>
  <si>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</si>
  <si>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</si>
  <si>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</si>
  <si>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</si>
  <si>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</si>
  <si>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</si>
  <si>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</si>
  <si>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</si>
  <si>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</si>
  <si>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</si>
  <si>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</si>
  <si>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</si>
  <si>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</si>
  <si>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</si>
  <si>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</si>
  <si>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</si>
  <si>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</si>
  <si>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</si>
  <si>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</si>
  <si>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</si>
  <si>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</si>
  <si>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</si>
  <si>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</si>
  <si>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</si>
  <si>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</si>
  <si>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</si>
  <si>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</si>
  <si>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</si>
  <si>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</si>
  <si>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</si>
  <si>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</si>
  <si>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</si>
  <si>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</si>
  <si>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</si>
  <si>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</si>
  <si>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</si>
  <si>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</si>
  <si>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</si>
  <si>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</si>
  <si>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</si>
  <si>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</si>
  <si>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</si>
  <si>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</si>
  <si>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</si>
  <si>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</si>
  <si>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</si>
  <si>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</si>
  <si>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</si>
  <si>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</si>
  <si>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</si>
  <si>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</si>
  <si>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</si>
  <si>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</si>
  <si>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</si>
  <si>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</si>
  <si>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</si>
  <si>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</si>
  <si>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</si>
  <si>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</si>
  <si>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</si>
  <si>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</si>
  <si>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</si>
  <si>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</si>
  <si>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</si>
  <si>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</si>
  <si>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</si>
  <si>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</si>
  <si>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</si>
  <si>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</si>
  <si>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</si>
  <si>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</si>
  <si>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</si>
  <si>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</si>
  <si>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</si>
  <si>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</si>
  <si>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</si>
  <si>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</si>
  <si>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</si>
  <si>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</si>
  <si>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</si>
  <si>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</si>
  <si>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</si>
  <si>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</si>
  <si>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</si>
  <si>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</si>
  <si>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</si>
  <si>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</si>
  <si>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</si>
  <si>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</si>
  <si>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</si>
  <si>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</si>
  <si>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</si>
  <si>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</si>
  <si>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</si>
  <si>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</si>
  <si>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</si>
  <si>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</si>
  <si>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</si>
  <si>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</si>
  <si>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</si>
  <si>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</si>
  <si>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</si>
  <si>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</si>
  <si>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</si>
  <si>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</si>
  <si>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</si>
  <si>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</si>
  <si>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</si>
  <si>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</si>
  <si>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</si>
  <si>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</si>
  <si>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</si>
  <si>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</si>
  <si>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</si>
  <si>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</si>
  <si>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</si>
  <si>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</si>
  <si>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</si>
  <si>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</si>
  <si>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</si>
  <si>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</si>
  <si>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</si>
  <si>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</si>
  <si>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</si>
  <si>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</si>
  <si>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</si>
  <si>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</si>
  <si>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</si>
  <si>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</si>
  <si>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</si>
  <si>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</si>
  <si>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</si>
  <si>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</si>
  <si>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</si>
  <si>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</si>
  <si>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</si>
  <si>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</si>
  <si>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</si>
  <si>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</si>
  <si>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</si>
  <si>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</si>
  <si>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</si>
  <si>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</si>
  <si>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</si>
  <si>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</si>
  <si>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</si>
  <si>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</si>
  <si>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</si>
  <si>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</si>
  <si>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</si>
  <si>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</si>
  <si>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</si>
  <si>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</si>
  <si>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</si>
  <si>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</si>
  <si>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</si>
  <si>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</si>
  <si>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</si>
  <si>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</si>
  <si>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</si>
  <si>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</si>
  <si>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</si>
  <si>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</si>
  <si>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</si>
  <si>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</si>
  <si>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</si>
  <si>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</si>
  <si>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</si>
  <si>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</si>
  <si>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</si>
  <si>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</si>
  <si>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</si>
  <si>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</si>
  <si>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</si>
  <si>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</si>
  <si>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</si>
  <si>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</si>
  <si>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</si>
  <si>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</si>
  <si>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</si>
  <si>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</si>
  <si>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</si>
  <si>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</si>
  <si>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</si>
  <si>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</si>
  <si>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</si>
  <si>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</si>
  <si>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</si>
  <si>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</si>
  <si>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</si>
  <si>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</si>
  <si>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</si>
  <si>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</si>
  <si>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</si>
  <si>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</si>
  <si>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</si>
  <si>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</si>
  <si>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</si>
  <si>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</si>
  <si>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</si>
  <si>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</si>
  <si>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</si>
  <si>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</si>
  <si>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</si>
  <si>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</si>
  <si>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</si>
  <si>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</si>
  <si>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</si>
  <si>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</si>
  <si>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</si>
  <si>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</si>
  <si>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</si>
  <si>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</si>
  <si>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</si>
  <si>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</si>
  <si>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</si>
  <si>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</si>
  <si>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</si>
  <si>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</si>
  <si>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</si>
  <si>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</si>
  <si>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</si>
  <si>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</si>
  <si>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</si>
  <si>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</si>
  <si>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</si>
  <si>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</si>
  <si>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</si>
  <si>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</si>
  <si>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</si>
  <si>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</si>
  <si>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</si>
  <si>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</si>
  <si>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</si>
  <si>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</si>
  <si>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</si>
  <si>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</si>
  <si>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</si>
  <si>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</si>
  <si>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</si>
  <si>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</si>
  <si>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</si>
  <si>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</si>
  <si>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</si>
  <si>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</si>
  <si>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</si>
  <si>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</si>
  <si>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</si>
  <si>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</si>
  <si>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</si>
  <si>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</si>
  <si>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</si>
  <si>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</si>
  <si>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</si>
  <si>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</si>
  <si>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</si>
  <si>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</si>
  <si>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</si>
  <si>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</si>
  <si>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</si>
  <si>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</si>
  <si>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</si>
  <si>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</si>
  <si>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</si>
  <si>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</si>
  <si>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</si>
  <si>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</si>
  <si>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</si>
  <si>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</si>
  <si>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</si>
  <si>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</si>
  <si>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</si>
  <si>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</si>
  <si>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</si>
  <si>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</si>
  <si>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</si>
  <si>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</si>
  <si>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</si>
  <si>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</si>
  <si>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</si>
  <si>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</si>
  <si>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</si>
  <si>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</si>
  <si>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</si>
  <si>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</si>
  <si>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</si>
  <si>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</si>
  <si>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</si>
  <si>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</si>
  <si>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</si>
  <si>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</si>
  <si>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</si>
  <si>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</si>
  <si>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</si>
  <si>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</si>
  <si>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</si>
  <si>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</si>
  <si>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</si>
  <si>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</si>
  <si>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</si>
  <si>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</si>
  <si>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</si>
  <si>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</si>
  <si>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</si>
  <si>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</si>
  <si>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</si>
  <si>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</si>
  <si>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</si>
  <si>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</si>
  <si>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</si>
  <si>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</si>
  <si>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</si>
  <si>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</si>
  <si>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</si>
  <si>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</si>
  <si>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</si>
  <si>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</si>
  <si>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</si>
  <si>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</si>
  <si>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</si>
  <si>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</si>
  <si>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</si>
  <si>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</si>
  <si>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</si>
  <si>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</si>
  <si>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</si>
  <si>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</si>
  <si>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</si>
  <si>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</si>
  <si>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</si>
  <si>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</si>
  <si>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</si>
  <si>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</si>
  <si>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</si>
  <si>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</si>
  <si>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</si>
  <si>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</si>
  <si>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</si>
  <si>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</si>
  <si>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</si>
  <si>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</si>
  <si>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</si>
  <si>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</si>
  <si>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</si>
  <si>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</si>
  <si>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</si>
  <si>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</si>
  <si>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</si>
  <si>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</si>
  <si>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</si>
  <si>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</si>
  <si>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</si>
  <si>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</si>
  <si>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</si>
  <si>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</si>
  <si>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</si>
  <si>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</si>
  <si>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</si>
  <si>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</si>
  <si>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</si>
  <si>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</si>
  <si>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</si>
  <si>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</si>
  <si>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</si>
  <si>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</si>
  <si>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</si>
  <si>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</si>
  <si>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</si>
  <si>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</si>
  <si>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</si>
  <si>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</si>
  <si>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</si>
  <si>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</si>
  <si>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</si>
  <si>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</si>
  <si>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</si>
  <si>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</si>
  <si>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</si>
  <si>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</si>
  <si>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</si>
  <si>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</si>
  <si>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</si>
  <si>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</si>
  <si>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</si>
  <si>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</si>
  <si>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</si>
  <si>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</si>
  <si>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</si>
  <si>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</si>
  <si>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</si>
  <si>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</si>
  <si>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</si>
  <si>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</si>
  <si>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</si>
  <si>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</si>
  <si>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</si>
  <si>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</si>
  <si>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</si>
  <si>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</si>
  <si>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</si>
  <si>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</si>
  <si>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</si>
  <si>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</si>
  <si>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</si>
  <si>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</si>
  <si>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</si>
  <si>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</si>
  <si>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</si>
  <si>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</si>
  <si>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</si>
  <si>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</si>
  <si>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</si>
  <si>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</si>
  <si>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</si>
  <si>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</si>
  <si>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</si>
  <si>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</si>
  <si>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</si>
  <si>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</si>
  <si>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</si>
  <si>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</si>
  <si>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</si>
  <si>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</si>
  <si>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</si>
  <si>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</si>
  <si>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</si>
  <si>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</si>
  <si>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</si>
  <si>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</si>
  <si>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</si>
  <si>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</si>
  <si>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</si>
  <si>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</si>
  <si>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</si>
  <si>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</si>
  <si>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</si>
  <si>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</si>
  <si>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</si>
  <si>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</si>
  <si>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</si>
  <si>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</si>
  <si>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</si>
  <si>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</si>
  <si>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</si>
  <si>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</si>
  <si>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</si>
  <si>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</si>
  <si>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</si>
  <si>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</si>
  <si>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</si>
  <si>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</si>
  <si>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</si>
  <si>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</si>
  <si>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</si>
  <si>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</si>
  <si>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</si>
  <si>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</si>
  <si>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</si>
  <si>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</si>
  <si>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</si>
  <si>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</si>
  <si>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</si>
  <si>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</si>
  <si>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</si>
  <si>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</si>
  <si>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</si>
  <si>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</si>
  <si>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</si>
  <si>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</si>
  <si>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</si>
  <si>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</si>
  <si>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</si>
  <si>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</si>
  <si>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</si>
  <si>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</si>
  <si>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</si>
  <si>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</si>
  <si>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</si>
  <si>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</si>
  <si>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</si>
  <si>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</si>
  <si>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</si>
  <si>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</si>
  <si>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</si>
  <si>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</si>
  <si>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</si>
  <si>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</si>
  <si>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</si>
  <si>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</si>
  <si>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</si>
  <si>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</si>
  <si>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</si>
  <si>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</si>
  <si>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</si>
  <si>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</si>
  <si>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</si>
  <si>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</si>
  <si>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</si>
  <si>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</si>
  <si>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</si>
  <si>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</si>
  <si>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</si>
  <si>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</si>
  <si>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</si>
  <si>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</si>
  <si>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</si>
  <si>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</si>
  <si>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</si>
  <si>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</si>
  <si>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</si>
  <si>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</si>
  <si>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</si>
  <si>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</si>
  <si>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</si>
  <si>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</si>
  <si>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</si>
  <si>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</si>
  <si>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</si>
  <si>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</si>
  <si>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</si>
  <si>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</si>
  <si>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</si>
  <si>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</si>
  <si>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</si>
  <si>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</si>
  <si>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</si>
  <si>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</si>
  <si>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</si>
  <si>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</si>
  <si>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</si>
  <si>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</si>
  <si>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</si>
  <si>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</si>
  <si>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</si>
  <si>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</si>
  <si>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</si>
  <si>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</si>
  <si>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</si>
  <si>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</si>
  <si>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</si>
  <si>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</si>
  <si>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</si>
  <si>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</si>
  <si>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</si>
  <si>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</si>
  <si>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</si>
  <si>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</si>
  <si>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</si>
  <si>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</si>
  <si>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</si>
  <si>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</si>
  <si>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</si>
  <si>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</si>
  <si>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</si>
  <si>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</si>
  <si>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</si>
  <si>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</si>
  <si>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</si>
  <si>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</si>
  <si>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</si>
  <si>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</si>
  <si>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</si>
  <si>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</si>
  <si>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</si>
  <si>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</si>
  <si>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</si>
  <si>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</si>
  <si>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</si>
  <si>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</si>
  <si>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</si>
  <si>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</si>
  <si>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</si>
  <si>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</si>
  <si>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</si>
  <si>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</si>
  <si>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</si>
  <si>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</si>
  <si>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</si>
  <si>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</si>
  <si>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</si>
  <si>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</si>
  <si>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</si>
  <si>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</si>
  <si>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</si>
  <si>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</si>
  <si>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</si>
  <si>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</si>
  <si>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</si>
  <si>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</si>
  <si>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</si>
  <si>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</si>
  <si>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</si>
  <si>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</si>
  <si>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</si>
  <si>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</si>
  <si>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</si>
  <si>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</si>
  <si>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</si>
  <si>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</si>
  <si>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</si>
  <si>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</si>
  <si>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</si>
  <si>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</si>
  <si>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</si>
  <si>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</si>
  <si>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</si>
  <si>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</si>
  <si>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</si>
  <si>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</si>
  <si>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</si>
  <si>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</si>
  <si>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</si>
  <si>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</si>
  <si>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</si>
  <si>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</si>
  <si>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</si>
  <si>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</si>
  <si>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</si>
  <si>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</si>
  <si>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</si>
  <si>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</si>
  <si>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</si>
  <si>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</si>
  <si>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</si>
  <si>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</si>
  <si>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</si>
  <si>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</si>
  <si>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</si>
  <si>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</si>
  <si>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</si>
  <si>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</si>
  <si>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</si>
  <si>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</si>
  <si>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</si>
  <si>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</si>
  <si>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</si>
  <si>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</si>
  <si>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</si>
  <si>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</si>
  <si>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</si>
  <si>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</si>
  <si>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</si>
  <si>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</si>
  <si>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</si>
  <si>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</si>
  <si>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</si>
  <si>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</si>
  <si>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</si>
  <si>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</si>
  <si>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</si>
  <si>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</si>
  <si>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</si>
  <si>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</si>
  <si>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</si>
  <si>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</si>
  <si>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</si>
  <si>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</si>
  <si>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</si>
  <si>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</si>
  <si>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</si>
  <si>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</si>
  <si>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</si>
  <si>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</si>
  <si>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</si>
  <si>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</si>
  <si>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</si>
  <si>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</si>
  <si>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</si>
  <si>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</si>
  <si>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</si>
  <si>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</si>
  <si>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</si>
  <si>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</si>
  <si>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</si>
  <si>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</si>
  <si>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</si>
  <si>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</si>
  <si>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</si>
  <si>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</si>
  <si>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</si>
  <si>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</si>
  <si>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</si>
  <si>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</si>
  <si>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</si>
  <si>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</si>
  <si>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</si>
  <si>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</si>
  <si>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</si>
  <si>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</si>
  <si>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</si>
  <si>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</si>
  <si>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</si>
  <si>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</si>
  <si>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</si>
  <si>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</si>
  <si>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</si>
  <si>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</si>
  <si>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</si>
  <si>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</si>
  <si>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</si>
  <si>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</si>
  <si>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</si>
  <si>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</si>
  <si>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</si>
  <si>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</si>
  <si>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</si>
  <si>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</si>
  <si>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</si>
  <si>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</si>
  <si>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</si>
  <si>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</si>
  <si>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</si>
  <si>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</si>
  <si>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</si>
  <si>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</si>
  <si>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</si>
  <si>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</si>
  <si>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</si>
  <si>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</si>
  <si>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</si>
  <si>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</si>
  <si>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</si>
  <si>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</si>
  <si>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</si>
  <si>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</si>
  <si>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</si>
  <si>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</si>
  <si>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</si>
  <si>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</si>
  <si>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</si>
  <si>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</si>
  <si>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</si>
  <si>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</si>
  <si>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</si>
  <si>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</si>
  <si>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</si>
  <si>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</si>
  <si>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</si>
  <si>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</si>
  <si>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</si>
  <si>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</si>
  <si>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</si>
  <si>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</si>
  <si>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</si>
  <si>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</si>
  <si>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</si>
  <si>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</si>
  <si>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</si>
  <si>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</si>
  <si>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</si>
  <si>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</si>
  <si>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</si>
  <si>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</si>
  <si>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</si>
  <si>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</si>
  <si>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</si>
  <si>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</si>
  <si>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</si>
  <si>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</si>
  <si>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</si>
  <si>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</si>
  <si>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</si>
  <si>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</si>
  <si>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</si>
  <si>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</si>
  <si>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</si>
  <si>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</si>
  <si>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</si>
  <si>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</si>
  <si>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</si>
  <si>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</si>
  <si>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</si>
  <si>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</si>
  <si>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</si>
  <si>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</si>
  <si>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</si>
  <si>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</si>
  <si>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</si>
  <si>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</si>
  <si>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</si>
  <si>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</si>
  <si>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</si>
  <si>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</si>
  <si>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</si>
  <si>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</si>
  <si>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</si>
  <si>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</si>
  <si>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</si>
  <si>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</si>
  <si>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</si>
  <si>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</si>
  <si>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</si>
  <si>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</si>
  <si>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</si>
  <si>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</si>
  <si>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</si>
  <si>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</si>
  <si>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</si>
  <si>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</si>
  <si>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</si>
  <si>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</si>
  <si>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</si>
  <si>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</si>
  <si>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</si>
  <si>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</si>
  <si>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</si>
  <si>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</si>
  <si>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</si>
  <si>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</si>
  <si>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</si>
  <si>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</si>
  <si>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</si>
  <si>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</si>
  <si>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</si>
  <si>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</si>
  <si>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</si>
  <si>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</si>
  <si>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</si>
  <si>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</si>
  <si>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</si>
  <si>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</si>
  <si>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</si>
  <si>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</si>
  <si>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</si>
  <si>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</si>
  <si>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</si>
  <si>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</si>
  <si>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</si>
  <si>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</si>
  <si>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</si>
  <si>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</si>
  <si>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</si>
  <si>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</si>
  <si>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</si>
  <si>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</si>
  <si>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</si>
  <si>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</si>
  <si>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</si>
  <si>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</si>
  <si>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</si>
  <si>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</si>
  <si>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</si>
  <si>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</si>
  <si>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</si>
  <si>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</si>
  <si>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</si>
  <si>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</si>
  <si>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</si>
  <si>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</si>
  <si>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</si>
  <si>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</si>
  <si>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</si>
  <si>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</si>
  <si>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</si>
  <si>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</si>
  <si>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</si>
  <si>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</si>
  <si>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</si>
  <si>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</si>
  <si>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</si>
  <si>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</si>
  <si>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</si>
  <si>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</si>
  <si>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</si>
  <si>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</si>
  <si>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</si>
  <si>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</si>
  <si>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</si>
  <si>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</si>
  <si>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</si>
  <si>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</si>
  <si>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</si>
  <si>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</si>
  <si>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</si>
  <si>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</si>
  <si>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</si>
  <si>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</si>
  <si>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</si>
  <si>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</si>
  <si>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</si>
  <si>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</si>
  <si>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</si>
  <si>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</si>
  <si>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</si>
  <si>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</si>
  <si>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</si>
  <si>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</si>
  <si>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</si>
  <si>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</si>
  <si>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</si>
  <si>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</si>
  <si>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</si>
  <si>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</si>
  <si>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</si>
  <si>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</si>
  <si>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</si>
  <si>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</si>
  <si>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</si>
  <si>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</si>
  <si>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</si>
  <si>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</si>
  <si>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</si>
  <si>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</si>
  <si>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</si>
  <si>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</si>
  <si>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</si>
  <si>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</si>
  <si>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</si>
  <si>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</si>
  <si>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</si>
  <si>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</si>
  <si>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</si>
  <si>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</si>
  <si>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</si>
  <si>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</si>
  <si>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</si>
  <si>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</si>
  <si>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</si>
  <si>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</si>
  <si>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</si>
  <si>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</si>
  <si>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</si>
  <si>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</si>
  <si>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</si>
  <si>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</si>
  <si>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</si>
  <si>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</si>
  <si>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</si>
  <si>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</si>
  <si>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</si>
  <si>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</si>
  <si>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</si>
  <si>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</si>
  <si>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</si>
  <si>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</si>
  <si>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</si>
  <si>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</si>
  <si>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</si>
  <si>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</si>
  <si>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</si>
  <si>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</si>
  <si>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</si>
  <si>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</si>
  <si>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</si>
  <si>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</si>
  <si>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</si>
  <si>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</si>
  <si>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</si>
  <si>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</si>
  <si>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</si>
  <si>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</si>
  <si>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</si>
  <si>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</si>
  <si>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</si>
  <si>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</si>
  <si>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</si>
  <si>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</si>
  <si>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</si>
  <si>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</si>
  <si>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</si>
  <si>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</si>
  <si>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</si>
  <si>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</si>
  <si>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</si>
  <si>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</si>
  <si>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</si>
  <si>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</si>
  <si>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</si>
  <si>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</si>
  <si>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</si>
  <si>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</si>
  <si>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</si>
  <si>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</si>
  <si>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</si>
  <si>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</si>
  <si>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</si>
  <si>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</si>
  <si>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</si>
  <si>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</si>
  <si>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</si>
  <si>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</si>
  <si>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</si>
  <si>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</si>
  <si>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</si>
  <si>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</si>
  <si>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</si>
  <si>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</si>
  <si>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</si>
  <si>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</si>
  <si>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</si>
  <si>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</si>
  <si>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</si>
  <si>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</si>
  <si>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</si>
  <si>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</si>
  <si>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</si>
  <si>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</si>
  <si>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</si>
  <si>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</si>
  <si>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</si>
  <si>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</si>
  <si>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</si>
  <si>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</si>
  <si>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</si>
  <si>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</si>
  <si>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</si>
  <si>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</si>
  <si>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</si>
  <si>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</si>
  <si>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</si>
  <si>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</si>
  <si>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</si>
  <si>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</si>
  <si>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</si>
  <si>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</si>
  <si>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</si>
  <si>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</si>
  <si>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</si>
  <si>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</si>
  <si>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</si>
  <si>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</si>
  <si>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</si>
  <si>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</si>
  <si>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</si>
  <si>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</si>
  <si>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</si>
  <si>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</si>
  <si>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</si>
  <si>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</si>
  <si>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</si>
  <si>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</si>
  <si>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</si>
  <si>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</si>
  <si>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</si>
  <si>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</si>
  <si>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</si>
  <si>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</si>
  <si>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</si>
  <si>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</si>
  <si>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</si>
  <si>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</si>
  <si>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</si>
  <si>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</si>
  <si>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</si>
  <si>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</si>
  <si>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</si>
  <si>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</si>
  <si>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</si>
  <si>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</si>
  <si>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</si>
  <si>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</si>
  <si>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</si>
  <si>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</si>
  <si>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</si>
  <si>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</si>
  <si>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</si>
  <si>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</si>
  <si>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</si>
  <si>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</si>
  <si>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</si>
  <si>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</si>
  <si>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</si>
  <si>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</si>
  <si>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</si>
  <si>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</si>
  <si>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</si>
  <si>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</si>
  <si>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</si>
  <si>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</si>
  <si>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</si>
  <si>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</si>
  <si>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</si>
  <si>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</si>
  <si>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</si>
  <si>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</si>
  <si>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</si>
  <si>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</si>
  <si>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</si>
  <si>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</si>
  <si>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</si>
  <si>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</si>
  <si>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</si>
  <si>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</si>
  <si>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</si>
  <si>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</si>
  <si>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</si>
  <si>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</si>
  <si>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</si>
  <si>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</si>
  <si>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</si>
  <si>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</si>
  <si>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</si>
  <si>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</si>
  <si>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</si>
  <si>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</si>
  <si>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</si>
  <si>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</si>
  <si>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</si>
  <si>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</si>
  <si>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</si>
  <si>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</si>
  <si>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</si>
  <si>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</si>
  <si>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</si>
  <si>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</si>
  <si>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</si>
  <si>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</si>
  <si>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</si>
  <si>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</si>
  <si>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</si>
  <si>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</si>
  <si>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</si>
  <si>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</si>
  <si>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</si>
  <si>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</si>
  <si>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</si>
  <si>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</si>
  <si>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</si>
  <si>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</si>
  <si>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</si>
  <si>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</si>
  <si>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</si>
  <si>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</si>
  <si>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</si>
  <si>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</si>
  <si>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</si>
  <si>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</si>
  <si>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</si>
  <si>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</si>
  <si>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</si>
  <si>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</si>
  <si>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</si>
  <si>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</si>
  <si>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</si>
  <si>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</si>
  <si>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</si>
  <si>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</si>
  <si>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</si>
  <si>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</si>
  <si>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</si>
  <si>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</si>
  <si>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</si>
  <si>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</si>
  <si>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</si>
  <si>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</si>
  <si>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</si>
  <si>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</si>
  <si>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</si>
  <si>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</si>
  <si>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</si>
  <si>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</si>
  <si>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</si>
  <si>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</si>
  <si>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</si>
  <si>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</si>
  <si>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</si>
  <si>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</si>
  <si>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</si>
  <si>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</si>
  <si>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</si>
  <si>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</si>
  <si>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</si>
  <si>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</si>
  <si>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</si>
  <si>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</si>
  <si>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</si>
  <si>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</si>
  <si>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</si>
  <si>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</si>
  <si>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</si>
  <si>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</si>
  <si>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</si>
  <si>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</si>
  <si>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</si>
  <si>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</si>
  <si>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</si>
  <si>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</si>
  <si>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</si>
  <si>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</si>
  <si>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</si>
  <si>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</si>
  <si>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</si>
  <si>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</si>
  <si>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</si>
  <si>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</si>
  <si>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</si>
  <si>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</si>
  <si>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</si>
  <si>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</si>
  <si>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</si>
  <si>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</si>
  <si>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</si>
  <si>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</si>
  <si>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</si>
  <si>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</si>
  <si>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</si>
  <si>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</si>
  <si>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</si>
  <si>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</si>
  <si>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</si>
  <si>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</si>
  <si>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</si>
  <si>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</si>
  <si>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</si>
  <si>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</si>
  <si>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</si>
  <si>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</si>
  <si>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</si>
  <si>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</si>
  <si>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</si>
  <si>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</si>
  <si>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</si>
  <si>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</si>
  <si>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</si>
  <si>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</si>
  <si>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</si>
  <si>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</si>
  <si>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</si>
  <si>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</si>
  <si>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</si>
  <si>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</si>
  <si>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</si>
  <si>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</si>
  <si>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</si>
  <si>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</si>
  <si>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</si>
  <si>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</si>
  <si>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</si>
  <si>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</si>
  <si>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</si>
  <si>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</si>
  <si>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</si>
  <si>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</si>
  <si>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</si>
  <si>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</si>
  <si>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</si>
  <si>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</si>
  <si>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</si>
  <si>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</si>
  <si>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</si>
  <si>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</si>
  <si>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</si>
  <si>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</si>
  <si>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</si>
  <si>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</si>
  <si>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</si>
  <si>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</si>
  <si>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</si>
  <si>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</si>
  <si>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</si>
  <si>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</si>
  <si>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</si>
  <si>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</si>
  <si>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</si>
  <si>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</si>
  <si>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</si>
  <si>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</si>
  <si>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</si>
  <si>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</si>
  <si>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</si>
  <si>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</si>
  <si>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</si>
  <si>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</si>
  <si>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</si>
  <si>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</si>
  <si>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</si>
  <si>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</si>
  <si>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</si>
  <si>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</si>
  <si>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</si>
  <si>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</si>
  <si>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</si>
  <si>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</si>
  <si>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</si>
  <si>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</si>
  <si>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</si>
  <si>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</si>
  <si>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</si>
  <si>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</si>
  <si>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</si>
  <si>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</si>
  <si>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</si>
  <si>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</si>
  <si>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</si>
  <si>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</si>
  <si>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</si>
  <si>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</si>
  <si>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</si>
  <si>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</si>
  <si>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</si>
  <si>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</si>
  <si>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</si>
  <si>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</si>
  <si>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</si>
  <si>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</si>
  <si>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</si>
  <si>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</si>
  <si>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</si>
  <si>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</si>
  <si>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</si>
  <si>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</si>
  <si>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</si>
  <si>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</si>
  <si>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</si>
  <si>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</si>
  <si>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</si>
  <si>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</si>
  <si>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</si>
  <si>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</si>
  <si>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</si>
  <si>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</si>
  <si>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</si>
  <si>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</si>
  <si>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</si>
  <si>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</si>
  <si>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</si>
  <si>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</si>
  <si>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</si>
  <si>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</si>
  <si>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</si>
  <si>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</si>
  <si>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</si>
  <si>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</si>
  <si>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</si>
  <si>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</si>
  <si>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</si>
  <si>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</si>
  <si>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</si>
  <si>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</si>
  <si>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</si>
  <si>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</si>
  <si>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</si>
  <si>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</si>
  <si>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</si>
  <si>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</si>
  <si>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</si>
  <si>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</si>
  <si>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</si>
  <si>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</si>
  <si>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</si>
  <si>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</si>
  <si>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</si>
  <si>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</si>
  <si>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</si>
  <si>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</si>
  <si>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</si>
  <si>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</si>
  <si>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</si>
  <si>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</si>
  <si>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</si>
  <si>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</si>
  <si>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</si>
  <si>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</si>
  <si>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</si>
  <si>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</si>
  <si>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</si>
  <si>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</si>
  <si>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</si>
  <si>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</si>
  <si>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</si>
  <si>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</si>
  <si>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</si>
  <si>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</si>
  <si>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</si>
  <si>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</si>
  <si>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</si>
  <si>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</si>
  <si>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</si>
  <si>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</si>
  <si>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</si>
  <si>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</si>
  <si>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</si>
  <si>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</si>
  <si>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</si>
  <si>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</si>
  <si>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</si>
  <si>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</si>
  <si>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</si>
  <si>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</si>
  <si>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</si>
  <si>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</si>
  <si>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</si>
  <si>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</si>
  <si>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</si>
  <si>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</si>
  <si>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</si>
  <si>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</si>
  <si>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</si>
  <si>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</si>
  <si>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</si>
  <si>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</si>
  <si>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</si>
  <si>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</si>
  <si>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</si>
  <si>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</si>
  <si>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</si>
  <si>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</si>
  <si>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</si>
  <si>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</si>
  <si>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</si>
  <si>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</si>
  <si>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</si>
  <si>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</si>
  <si>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</si>
  <si>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</si>
  <si>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</si>
  <si>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</si>
  <si>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</si>
  <si>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</si>
  <si>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</si>
  <si>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</si>
  <si>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</si>
  <si>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</si>
  <si>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</si>
  <si>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</si>
  <si>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</si>
  <si>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</si>
  <si>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</si>
  <si>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</si>
  <si>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</si>
  <si>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</si>
  <si>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</si>
  <si>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</si>
  <si>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</si>
  <si>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</si>
  <si>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</si>
  <si>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</si>
  <si>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</si>
  <si>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</si>
  <si>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</si>
  <si>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</si>
  <si>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</si>
  <si>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</si>
  <si>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</si>
  <si>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</si>
  <si>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</si>
  <si>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</si>
  <si>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</si>
  <si>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</si>
  <si>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</si>
  <si>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</si>
  <si>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</si>
  <si>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</si>
  <si>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</si>
  <si>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</si>
  <si>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</si>
  <si>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</si>
  <si>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</si>
  <si>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</si>
  <si>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</si>
  <si>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</si>
  <si>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</si>
  <si>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</si>
  <si>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</si>
  <si>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</si>
  <si>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</si>
  <si>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</si>
  <si>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</si>
  <si>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</si>
  <si>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</si>
  <si>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</si>
  <si>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</si>
  <si>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</si>
  <si>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</si>
  <si>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</si>
  <si>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</si>
  <si>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</si>
  <si>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</si>
  <si>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</si>
  <si>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</si>
  <si>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</si>
  <si>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</si>
  <si>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</si>
  <si>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</si>
  <si>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</si>
  <si>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</si>
  <si>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</si>
  <si>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</si>
  <si>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</si>
  <si>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</si>
  <si>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</si>
  <si>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</si>
  <si>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</si>
  <si>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</si>
  <si>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</si>
  <si>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</si>
  <si>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</si>
  <si>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</si>
  <si>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</si>
  <si>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</si>
  <si>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</si>
  <si>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</si>
  <si>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</si>
  <si>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</si>
  <si>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</si>
  <si>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</si>
  <si>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</si>
  <si>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</si>
  <si>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</si>
  <si>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</si>
  <si>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</si>
  <si>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</si>
  <si>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</si>
  <si>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</si>
  <si>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</si>
  <si>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</si>
  <si>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</si>
  <si>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</si>
  <si>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</si>
  <si>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</si>
  <si>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</si>
  <si>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</si>
  <si>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</si>
  <si>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</si>
  <si>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</si>
  <si>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</si>
  <si>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</si>
  <si>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</si>
  <si>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</si>
  <si>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</si>
  <si>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</si>
  <si>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</si>
  <si>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</si>
  <si>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</si>
  <si>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</si>
  <si>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</si>
  <si>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</si>
  <si>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</si>
  <si>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</si>
  <si>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</si>
  <si>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</si>
  <si>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</si>
  <si>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</si>
  <si>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</si>
  <si>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</si>
  <si>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</si>
  <si>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</si>
  <si>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</si>
  <si>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</si>
  <si>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</si>
  <si>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</si>
  <si>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</si>
  <si>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</si>
  <si>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</si>
  <si>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</si>
  <si>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</si>
  <si>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</si>
  <si>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</si>
  <si>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</si>
  <si>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</si>
  <si>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</si>
  <si>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</si>
  <si>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</si>
  <si>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</si>
  <si>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</si>
  <si>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</si>
  <si>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</si>
  <si>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</si>
  <si>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</si>
  <si>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</si>
  <si>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</si>
  <si>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</si>
  <si>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</si>
  <si>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</si>
  <si>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</si>
  <si>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</si>
  <si>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</si>
  <si>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</si>
  <si>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</si>
  <si>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</si>
  <si>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</si>
  <si>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</si>
  <si>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</si>
  <si>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</si>
  <si>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</si>
  <si>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</si>
  <si>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</si>
  <si>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</si>
  <si>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</si>
  <si>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</si>
  <si>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</si>
  <si>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</si>
  <si>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</si>
  <si>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</si>
  <si>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</si>
  <si>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</si>
  <si>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</si>
  <si>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</si>
  <si>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</si>
  <si>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</si>
  <si>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</si>
  <si>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</si>
  <si>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</si>
  <si>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</si>
  <si>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</si>
  <si>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</si>
  <si>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</si>
  <si>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</si>
  <si>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</si>
  <si>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</si>
  <si>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</si>
  <si>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</si>
  <si>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</si>
  <si>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</si>
  <si>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</si>
  <si>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</si>
  <si>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</si>
  <si>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</si>
  <si>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</si>
  <si>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</si>
  <si>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</si>
  <si>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</si>
  <si>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</si>
  <si>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</si>
  <si>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</si>
  <si>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</si>
  <si>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</si>
  <si>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</si>
  <si>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</si>
  <si>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</si>
  <si>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</si>
  <si>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</si>
  <si>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</si>
  <si>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</si>
  <si>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</si>
  <si>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</si>
  <si>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</si>
  <si>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</si>
  <si>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</si>
  <si>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</si>
  <si>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</si>
  <si>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</si>
  <si>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</si>
  <si>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</si>
  <si>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</si>
  <si>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</si>
  <si>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</si>
  <si>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</si>
  <si>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</si>
  <si>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</si>
  <si>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</si>
  <si>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</si>
  <si>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</si>
  <si>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</si>
  <si>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</si>
  <si>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</si>
  <si>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</si>
  <si>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</si>
  <si>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</si>
  <si>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</si>
  <si>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</si>
  <si>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</si>
  <si>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</si>
  <si>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</si>
  <si>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</si>
  <si>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</si>
  <si>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</si>
  <si>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</si>
  <si>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</si>
  <si>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</si>
  <si>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</si>
  <si>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</si>
  <si>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</si>
  <si>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</si>
  <si>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</si>
  <si>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</si>
  <si>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</si>
  <si>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</si>
  <si>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</si>
  <si>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</si>
  <si>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</si>
  <si>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</si>
  <si>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</si>
  <si>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</si>
  <si>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</si>
  <si>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</si>
  <si>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</si>
  <si>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</si>
  <si>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</si>
  <si>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</si>
  <si>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</si>
  <si>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</si>
  <si>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</si>
  <si>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</si>
  <si>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</si>
  <si>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</si>
  <si>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</si>
  <si>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</si>
  <si>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</si>
  <si>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</si>
  <si>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</si>
  <si>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</si>
  <si>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</si>
  <si>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</si>
  <si>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</si>
  <si>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</si>
  <si>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</si>
  <si>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</si>
  <si>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</si>
  <si>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</si>
  <si>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</si>
  <si>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</si>
  <si>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</si>
  <si>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</si>
  <si>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</si>
  <si>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</si>
  <si>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</si>
  <si>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</si>
  <si>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</si>
  <si>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</si>
  <si>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</si>
  <si>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</si>
  <si>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</si>
  <si>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</si>
  <si>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</si>
  <si>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</si>
  <si>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</si>
  <si>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</si>
  <si>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</si>
  <si>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</si>
  <si>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</si>
  <si>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</si>
  <si>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</si>
  <si>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</si>
  <si>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</si>
  <si>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</si>
  <si>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</si>
  <si>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</si>
  <si>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</si>
  <si>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</si>
  <si>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</si>
  <si>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</si>
  <si>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</si>
  <si>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</si>
  <si>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</si>
  <si>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</si>
  <si>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</si>
  <si>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</si>
  <si>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</si>
  <si>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</si>
  <si>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</si>
  <si>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</si>
  <si>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</si>
  <si>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</si>
  <si>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</si>
  <si>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</si>
  <si>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</si>
  <si>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</si>
  <si>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</si>
  <si>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</si>
  <si>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</si>
  <si>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</si>
  <si>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</si>
  <si>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</si>
  <si>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</si>
  <si>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</si>
  <si>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</si>
  <si>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</si>
  <si>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</si>
  <si>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</si>
  <si>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</si>
  <si>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</si>
  <si>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</si>
  <si>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</si>
  <si>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</si>
  <si>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</si>
  <si>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</si>
  <si>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</si>
  <si>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</si>
  <si>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</si>
  <si>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</si>
  <si>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</si>
  <si>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</si>
  <si>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</si>
  <si>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</si>
  <si>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</si>
  <si>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</si>
  <si>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</si>
  <si>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</si>
  <si>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</si>
  <si>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</si>
  <si>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</si>
  <si>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</si>
  <si>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</si>
  <si>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</si>
  <si>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</si>
  <si>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</si>
  <si>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</si>
  <si>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</si>
  <si>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</si>
  <si>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</si>
  <si>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</si>
  <si>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</si>
  <si>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</si>
  <si>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</si>
  <si>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</si>
  <si>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</si>
  <si>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</si>
  <si>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</si>
  <si>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</si>
  <si>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</si>
  <si>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</si>
  <si>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</si>
  <si>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</si>
  <si>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</si>
  <si>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</si>
  <si>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</si>
  <si>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</si>
  <si>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</si>
  <si>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</si>
  <si>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</si>
  <si>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</si>
  <si>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</si>
  <si>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</si>
  <si>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</si>
  <si>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</si>
  <si>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</si>
  <si>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</si>
  <si>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</si>
  <si>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</si>
  <si>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</si>
  <si>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</si>
  <si>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</si>
  <si>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</si>
  <si>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</si>
  <si>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</si>
  <si>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</si>
  <si>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</si>
  <si>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</si>
  <si>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</si>
  <si>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</si>
  <si>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</si>
  <si>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</si>
  <si>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</si>
  <si>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</si>
  <si>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</si>
  <si>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</si>
  <si>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</si>
  <si>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</si>
  <si>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</si>
  <si>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</si>
  <si>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</si>
  <si>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</si>
  <si>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</si>
  <si>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</si>
  <si>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</si>
  <si>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</si>
  <si>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</si>
  <si>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</si>
  <si>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</si>
  <si>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</si>
  <si>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</si>
  <si>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</si>
  <si>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</si>
  <si>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</si>
  <si>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</si>
  <si>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</si>
  <si>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</si>
  <si>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</si>
  <si>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</si>
  <si>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</si>
  <si>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</si>
  <si>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</si>
  <si>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</si>
  <si>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</si>
  <si>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</si>
  <si>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</si>
  <si>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</si>
  <si>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</si>
  <si>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</si>
  <si>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</si>
  <si>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</si>
  <si>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</si>
  <si>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</si>
  <si>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</si>
  <si>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</si>
  <si>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</si>
  <si>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</si>
  <si>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</si>
  <si>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</si>
  <si>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</si>
  <si>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</si>
  <si>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</si>
  <si>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</si>
  <si>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</si>
  <si>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</si>
  <si>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</si>
  <si>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</si>
  <si>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</si>
  <si>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</si>
  <si>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</si>
  <si>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</si>
  <si>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</si>
  <si>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</si>
  <si>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</si>
  <si>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</si>
  <si>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</si>
  <si>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</si>
  <si>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</si>
  <si>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</si>
  <si>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</si>
  <si>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</si>
  <si>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</si>
  <si>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</si>
  <si>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</si>
  <si>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</si>
  <si>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</si>
  <si>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</si>
  <si>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</si>
  <si>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</si>
  <si>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</si>
  <si>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</si>
  <si>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</si>
  <si>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</si>
  <si>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</si>
  <si>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</si>
  <si>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</si>
  <si>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</si>
  <si>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</si>
  <si>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</si>
  <si>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</si>
  <si>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</si>
  <si>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</si>
  <si>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</si>
  <si>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</si>
  <si>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</si>
  <si>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</si>
  <si>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</si>
  <si>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</si>
  <si>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</si>
  <si>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</si>
  <si>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</si>
  <si>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</si>
  <si>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</si>
  <si>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</si>
  <si>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</si>
  <si>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</si>
  <si>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</si>
  <si>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</si>
  <si>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</si>
  <si>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</si>
  <si>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</si>
  <si>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</si>
  <si>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</si>
  <si>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</si>
  <si>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</si>
  <si>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</si>
  <si>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</si>
  <si>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</si>
  <si>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</si>
  <si>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</si>
  <si>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</si>
  <si>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</si>
  <si>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</si>
  <si>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</si>
  <si>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</si>
  <si>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</si>
  <si>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</si>
  <si>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</si>
  <si>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</si>
  <si>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</si>
  <si>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</si>
  <si>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</si>
  <si>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</si>
  <si>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</si>
  <si>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</si>
  <si>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</si>
  <si>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</si>
  <si>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</si>
  <si>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</si>
  <si>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</si>
  <si>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</si>
  <si>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</si>
  <si>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</si>
  <si>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</si>
  <si>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</si>
  <si>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</si>
  <si>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</si>
  <si>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</si>
  <si>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</si>
  <si>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</si>
  <si>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</si>
  <si>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</si>
  <si>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</si>
  <si>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</si>
  <si>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</si>
  <si>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</si>
  <si>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</si>
  <si>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</si>
  <si>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</si>
  <si>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</si>
  <si>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</si>
  <si>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</si>
  <si>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</si>
  <si>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</si>
  <si>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</si>
  <si>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</si>
  <si>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</si>
  <si>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</si>
  <si>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</si>
  <si>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</si>
  <si>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</si>
  <si>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</si>
  <si>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</si>
  <si>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</si>
  <si>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</si>
  <si>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</si>
  <si>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</si>
  <si>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</si>
  <si>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</si>
  <si>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</si>
  <si>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</si>
  <si>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</si>
  <si>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</si>
  <si>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</si>
  <si>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</si>
  <si>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</si>
  <si>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</si>
  <si>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</si>
  <si>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</si>
  <si>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</si>
  <si>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</si>
  <si>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</si>
  <si>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</si>
  <si>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</si>
  <si>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</si>
  <si>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</si>
  <si>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</si>
  <si>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</si>
  <si>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</si>
  <si>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</si>
  <si>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</si>
  <si>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</si>
  <si>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</si>
  <si>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</si>
  <si>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</si>
  <si>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</si>
  <si>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</si>
  <si>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</si>
  <si>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</si>
  <si>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</si>
  <si>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</si>
  <si>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</si>
  <si>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</si>
  <si>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</si>
  <si>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</si>
  <si>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</si>
  <si>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</si>
  <si>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</si>
  <si>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</si>
  <si>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</si>
  <si>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</si>
  <si>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</si>
  <si>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</si>
  <si>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</si>
  <si>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</si>
  <si>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</si>
  <si>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</si>
  <si>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</si>
  <si>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</si>
  <si>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</si>
  <si>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</si>
  <si>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</si>
  <si>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</si>
  <si>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</si>
  <si>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</si>
  <si>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</si>
  <si>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</si>
  <si>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</si>
  <si>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</si>
  <si>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</si>
  <si>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</si>
  <si>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</si>
  <si>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</si>
  <si>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</si>
  <si>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</si>
  <si>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</si>
  <si>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</si>
  <si>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</si>
  <si>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</si>
  <si>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</si>
  <si>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</si>
  <si>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</si>
  <si>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</si>
  <si>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</si>
  <si>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</si>
  <si>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</si>
  <si>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</si>
  <si>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</si>
  <si>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</si>
  <si>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</si>
  <si>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</si>
  <si>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</si>
  <si>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</si>
  <si>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</si>
  <si>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</si>
  <si>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</si>
  <si>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</si>
  <si>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</si>
  <si>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</si>
  <si>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</si>
  <si>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</si>
  <si>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</si>
  <si>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</si>
  <si>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</si>
  <si>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</si>
  <si>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</si>
  <si>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</si>
  <si>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</si>
  <si>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</si>
  <si>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</si>
  <si>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</si>
  <si>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</si>
  <si>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</si>
  <si>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</si>
  <si>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</si>
  <si>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</si>
  <si>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</si>
  <si>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</si>
  <si>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</si>
  <si>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</si>
  <si>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</si>
  <si>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</si>
  <si>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</si>
  <si>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</si>
  <si>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</si>
  <si>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</si>
  <si>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</si>
  <si>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</si>
  <si>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</si>
  <si>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</si>
  <si>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</si>
  <si>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</si>
  <si>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</si>
  <si>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</si>
  <si>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</si>
  <si>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</si>
  <si>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</si>
  <si>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</si>
  <si>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</si>
  <si>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</si>
  <si>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</si>
  <si>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</si>
  <si>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</si>
  <si>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</si>
  <si>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</si>
  <si>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</si>
  <si>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</si>
  <si>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</si>
  <si>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</si>
  <si>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</si>
  <si>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</si>
  <si>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</si>
  <si>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</si>
  <si>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</si>
  <si>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</si>
  <si>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</si>
  <si>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</si>
  <si>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</si>
  <si>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</si>
  <si>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</si>
  <si>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</si>
  <si>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</si>
  <si>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</si>
  <si>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</si>
  <si>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</si>
  <si>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</si>
  <si>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</si>
  <si>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</si>
  <si>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</si>
  <si>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</si>
  <si>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</si>
  <si>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</si>
  <si>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</si>
  <si>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</si>
  <si>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</si>
  <si>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</si>
  <si>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</si>
  <si>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</si>
  <si>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</si>
  <si>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</si>
  <si>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</si>
  <si>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</si>
  <si>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</si>
  <si>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</si>
  <si>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</si>
  <si>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</si>
  <si>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</si>
  <si>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</si>
  <si>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</si>
  <si>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</si>
  <si>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</si>
  <si>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</si>
  <si>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</si>
  <si>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</si>
  <si>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</si>
  <si>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</si>
  <si>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</si>
  <si>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</si>
  <si>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</si>
  <si>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</si>
  <si>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</si>
  <si>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</si>
  <si>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</si>
  <si>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</si>
  <si>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</si>
  <si>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</si>
  <si>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</si>
  <si>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</si>
  <si>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</si>
  <si>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</si>
  <si>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</si>
  <si>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</si>
  <si>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</si>
  <si>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</si>
  <si>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</si>
  <si>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</si>
  <si>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</si>
  <si>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</si>
  <si>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</si>
  <si>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</si>
  <si>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</si>
  <si>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</si>
  <si>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</si>
  <si>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</si>
  <si>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</si>
  <si>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</si>
  <si>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</si>
  <si>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</si>
  <si>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</si>
  <si>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</si>
  <si>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</si>
  <si>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</si>
  <si>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</si>
  <si>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</si>
  <si>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</si>
  <si>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</si>
  <si>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</si>
  <si>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</si>
  <si>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</si>
  <si>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</si>
  <si>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</si>
  <si>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</si>
  <si>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</si>
  <si>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</si>
  <si>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</si>
  <si>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</si>
  <si>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</si>
  <si>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</si>
  <si>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</si>
  <si>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</si>
  <si>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</si>
  <si>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</si>
  <si>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</si>
  <si>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</si>
  <si>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</si>
  <si>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</si>
  <si>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</si>
  <si>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</si>
  <si>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</si>
  <si>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</si>
  <si>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</si>
  <si>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</si>
  <si>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</si>
  <si>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</si>
  <si>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</si>
  <si>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</si>
  <si>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</si>
  <si>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</si>
  <si>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</si>
  <si>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</si>
  <si>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</si>
  <si>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</si>
  <si>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</si>
  <si>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</si>
  <si>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</si>
  <si>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</si>
  <si>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</si>
  <si>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</si>
  <si>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</si>
  <si>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</si>
  <si>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</si>
  <si>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</si>
  <si>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</si>
  <si>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</si>
  <si>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</si>
  <si>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</si>
  <si>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</si>
  <si>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</si>
  <si>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</si>
  <si>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</si>
  <si>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</si>
  <si>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</si>
  <si>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</si>
  <si>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</si>
  <si>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</si>
  <si>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</si>
  <si>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</si>
  <si>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</si>
  <si>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</si>
  <si>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</si>
  <si>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</si>
  <si>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</si>
  <si>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</si>
  <si>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</si>
  <si>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</si>
  <si>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</si>
  <si>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</si>
  <si>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</si>
  <si>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</si>
  <si>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</si>
  <si>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</si>
  <si>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</si>
  <si>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</si>
  <si>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</si>
  <si>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</si>
  <si>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</si>
  <si>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</si>
  <si>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</si>
  <si>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</si>
  <si>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</si>
  <si>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</si>
  <si>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</si>
  <si>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</si>
  <si>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</si>
  <si>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</si>
  <si>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</si>
  <si>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</si>
  <si>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</si>
  <si>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</si>
  <si>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</si>
  <si>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</si>
  <si>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</si>
  <si>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</si>
  <si>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</si>
  <si>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</si>
  <si>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</si>
  <si>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</si>
  <si>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</si>
  <si>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</si>
  <si>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</si>
  <si>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</si>
  <si>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</si>
  <si>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</si>
  <si>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</si>
  <si>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</si>
  <si>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</si>
  <si>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</si>
  <si>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</si>
  <si>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</si>
  <si>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</si>
  <si>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</si>
  <si>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</si>
  <si>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</si>
  <si>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</si>
  <si>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</si>
  <si>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</si>
  <si>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</si>
  <si>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</si>
  <si>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</si>
  <si>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</si>
  <si>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</si>
  <si>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</si>
  <si>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</si>
  <si>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</si>
  <si>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</si>
  <si>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</si>
  <si>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</si>
  <si>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</si>
  <si>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</si>
  <si>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</si>
  <si>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</si>
  <si>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</si>
  <si>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</si>
  <si>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</si>
  <si>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</si>
  <si>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</si>
  <si>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</si>
  <si>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</si>
  <si>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</si>
  <si>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</si>
  <si>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</si>
  <si>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</si>
  <si>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</si>
  <si>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</si>
  <si>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</si>
  <si>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</si>
  <si>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</si>
  <si>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</si>
  <si>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</si>
  <si>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</si>
  <si>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</si>
  <si>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</si>
  <si>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</si>
  <si>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</si>
  <si>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</si>
  <si>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</si>
  <si>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</si>
  <si>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</si>
  <si>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</si>
  <si>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</si>
  <si>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</si>
  <si>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</si>
  <si>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</si>
  <si>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</si>
  <si>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</si>
  <si>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</si>
  <si>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</si>
  <si>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</si>
  <si>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</si>
  <si>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</si>
  <si>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</si>
  <si>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</si>
  <si>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</si>
  <si>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</si>
  <si>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</si>
  <si>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</si>
  <si>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</si>
  <si>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</si>
  <si>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</si>
  <si>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</si>
  <si>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</si>
  <si>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</si>
  <si>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</si>
  <si>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</si>
  <si>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</si>
  <si>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</si>
  <si>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</si>
  <si>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</si>
  <si>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</si>
  <si>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</si>
  <si>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</si>
  <si>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</si>
  <si>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</si>
  <si>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</si>
  <si>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</si>
  <si>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</si>
  <si>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</si>
  <si>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</si>
  <si>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</si>
  <si>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</si>
  <si>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</si>
  <si>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</si>
  <si>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</si>
  <si>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</si>
  <si>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</si>
  <si>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</si>
  <si>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</si>
  <si>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</si>
  <si>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</si>
  <si>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</si>
  <si>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</si>
  <si>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</si>
  <si>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</si>
  <si>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</si>
  <si>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</si>
  <si>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</si>
  <si>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</si>
  <si>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</si>
  <si>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</si>
  <si>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</si>
  <si>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</si>
  <si>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</si>
  <si>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</si>
  <si>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</si>
  <si>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</si>
  <si>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</si>
  <si>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</si>
  <si>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</si>
  <si>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</si>
  <si>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</si>
  <si>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</si>
  <si>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</si>
  <si>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</si>
  <si>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</si>
  <si>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</si>
  <si>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</si>
  <si>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</si>
  <si>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</si>
  <si>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</si>
  <si>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</si>
  <si>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</si>
  <si>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</si>
  <si>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</si>
  <si>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</si>
  <si>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</si>
  <si>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</si>
  <si>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</si>
  <si>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</si>
  <si>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</si>
  <si>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</si>
  <si>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</si>
  <si>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</si>
  <si>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</si>
  <si>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</si>
  <si>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</si>
  <si>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</si>
  <si>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</si>
  <si>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</si>
  <si>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</si>
  <si>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</si>
  <si>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</si>
  <si>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</si>
  <si>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</si>
  <si>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</si>
  <si>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</si>
  <si>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</si>
  <si>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</si>
  <si>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</si>
  <si>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</si>
  <si>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</si>
  <si>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</si>
  <si>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</si>
  <si>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</si>
  <si>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</si>
  <si>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</si>
  <si>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</si>
  <si>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</si>
  <si>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</si>
  <si>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</si>
  <si>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</si>
  <si>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</si>
  <si>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</si>
  <si>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</si>
  <si>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</si>
  <si>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</si>
  <si>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</si>
  <si>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</si>
  <si>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</si>
  <si>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</si>
  <si>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</si>
  <si>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</si>
  <si>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</si>
  <si>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</si>
  <si>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</si>
  <si>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</si>
  <si>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</si>
  <si>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</si>
  <si>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</si>
  <si>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</si>
  <si>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</si>
  <si>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</si>
  <si>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</si>
  <si>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</si>
  <si>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</si>
  <si>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</si>
  <si>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</si>
  <si>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</si>
  <si>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</si>
  <si>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</si>
  <si>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</si>
  <si>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</si>
  <si>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</si>
  <si>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</si>
  <si>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</si>
  <si>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</si>
  <si>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</si>
  <si>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</si>
  <si>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</si>
  <si>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</si>
  <si>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</si>
  <si>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</si>
  <si>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</si>
  <si>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</si>
  <si>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</si>
  <si>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</si>
  <si>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</si>
  <si>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</si>
  <si>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</si>
  <si>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</si>
  <si>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</si>
  <si>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</si>
  <si>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</si>
  <si>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</si>
  <si>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</si>
  <si>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</si>
  <si>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</si>
  <si>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</si>
  <si>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</si>
  <si>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</si>
  <si>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</si>
  <si>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</si>
  <si>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</si>
  <si>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</si>
  <si>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</si>
  <si>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</si>
  <si>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</si>
  <si>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</si>
  <si>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</si>
  <si>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</si>
  <si>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</si>
  <si>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</si>
  <si>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</si>
  <si>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</si>
  <si>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</si>
  <si>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</si>
  <si>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</si>
  <si>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</si>
  <si>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</si>
  <si>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</si>
  <si>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</si>
  <si>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</si>
  <si>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</si>
  <si>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</si>
  <si>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</si>
  <si>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</si>
  <si>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</si>
  <si>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</si>
  <si>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</si>
  <si>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</si>
  <si>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</si>
  <si>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</si>
  <si>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</si>
  <si>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</si>
  <si>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</si>
  <si>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</si>
  <si>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</si>
  <si>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</si>
  <si>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</si>
  <si>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</si>
  <si>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</si>
  <si>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</si>
  <si>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</si>
  <si>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</si>
  <si>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</si>
  <si>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</si>
  <si>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</si>
  <si>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</si>
  <si>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</si>
  <si>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</si>
  <si>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</si>
  <si>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</si>
  <si>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</si>
  <si>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</si>
  <si>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</si>
  <si>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</si>
  <si>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</si>
  <si>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</si>
  <si>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</si>
  <si>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</si>
  <si>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</si>
  <si>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</si>
  <si>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</si>
  <si>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</si>
  <si>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</si>
  <si>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</si>
  <si>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</si>
  <si>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</si>
  <si>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</si>
  <si>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</si>
  <si>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</si>
  <si>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</si>
  <si>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</si>
  <si>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</si>
  <si>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</si>
  <si>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</si>
  <si>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</si>
  <si>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</si>
  <si>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</si>
  <si>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</si>
  <si>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</si>
  <si>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</si>
  <si>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</si>
  <si>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</si>
  <si>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</si>
  <si>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</si>
  <si>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</si>
  <si>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</si>
  <si>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</si>
  <si>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</si>
  <si>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</si>
  <si>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</si>
  <si>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</si>
  <si>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</si>
  <si>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</si>
  <si>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</si>
  <si>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</si>
  <si>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</si>
  <si>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</si>
  <si>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</si>
  <si>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</si>
  <si>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</si>
  <si>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</si>
  <si>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</si>
  <si>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</si>
  <si>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</si>
  <si>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</si>
  <si>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</si>
  <si>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</si>
  <si>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</si>
  <si>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</si>
  <si>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</si>
  <si>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</si>
  <si>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</si>
  <si>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</si>
  <si>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</si>
  <si>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</si>
  <si>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</si>
  <si>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</si>
  <si>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</si>
  <si>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</si>
  <si>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</si>
  <si>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</si>
  <si>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</si>
  <si>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</si>
  <si>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</si>
  <si>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</si>
  <si>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</si>
  <si>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</si>
  <si>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</si>
  <si>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</si>
  <si>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</si>
  <si>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</si>
  <si>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</si>
  <si>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</si>
  <si>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</si>
  <si>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</si>
  <si>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</si>
  <si>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</si>
  <si>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</si>
  <si>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</si>
  <si>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</si>
  <si>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</si>
  <si>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</si>
  <si>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</si>
  <si>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</si>
  <si>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</si>
  <si>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</si>
  <si>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</si>
  <si>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</si>
  <si>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</si>
  <si>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</si>
  <si>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</si>
  <si>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</si>
  <si>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</si>
  <si>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</si>
  <si>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</si>
  <si>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</si>
  <si>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</si>
  <si>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</si>
  <si>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</si>
  <si>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</si>
  <si>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</si>
  <si>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</si>
  <si>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</si>
  <si>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</si>
  <si>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</si>
  <si>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</si>
  <si>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</si>
  <si>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</si>
  <si>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</si>
  <si>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</si>
  <si>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</si>
  <si>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</si>
  <si>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</si>
  <si>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</si>
  <si>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</si>
  <si>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</si>
  <si>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</si>
  <si>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</si>
  <si>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</si>
  <si>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</si>
  <si>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</si>
  <si>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</si>
  <si>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</si>
  <si>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</si>
  <si>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</si>
  <si>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</si>
  <si>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</si>
  <si>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</si>
  <si>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</si>
  <si>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</si>
  <si>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</si>
  <si>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</si>
  <si>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</si>
  <si>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</si>
  <si>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</si>
  <si>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</si>
  <si>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</si>
  <si>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</si>
  <si>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</si>
  <si>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</si>
  <si>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</si>
  <si>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</si>
  <si>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</si>
  <si>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</si>
  <si>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</si>
  <si>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</si>
  <si>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</si>
  <si>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</si>
  <si>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</si>
  <si>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</si>
  <si>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</si>
  <si>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</si>
  <si>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</si>
  <si>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</si>
  <si>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</si>
  <si>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</si>
  <si>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</si>
  <si>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</si>
  <si>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</si>
  <si>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</si>
  <si>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</si>
  <si>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</si>
  <si>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</si>
  <si>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</si>
  <si>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</si>
  <si>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</si>
  <si>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</si>
  <si>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</si>
  <si>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</si>
  <si>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</si>
  <si>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</si>
  <si>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</si>
  <si>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</si>
  <si>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</si>
  <si>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</si>
  <si>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</si>
  <si>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</si>
  <si>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</si>
  <si>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</si>
  <si>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</si>
  <si>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</si>
  <si>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</si>
  <si>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</si>
  <si>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</si>
  <si>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</si>
  <si>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</si>
  <si>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</si>
  <si>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</si>
  <si>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</si>
  <si>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</si>
  <si>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</si>
  <si>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</si>
  <si>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</si>
  <si>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</si>
  <si>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</si>
  <si>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</si>
  <si>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</si>
  <si>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</si>
  <si>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</si>
  <si>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</si>
  <si>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</si>
  <si>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</si>
  <si>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</si>
  <si>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</si>
  <si>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</si>
  <si>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</si>
  <si>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</si>
  <si>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</si>
  <si>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</si>
  <si>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</si>
  <si>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</si>
  <si>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</si>
  <si>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</si>
  <si>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</si>
  <si>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</si>
  <si>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</si>
  <si>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</si>
  <si>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</si>
  <si>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</si>
  <si>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</si>
  <si>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</si>
  <si>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</si>
  <si>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</si>
  <si>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</si>
  <si>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</si>
  <si>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</si>
  <si>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</si>
  <si>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</si>
  <si>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</si>
  <si>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</si>
  <si>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</si>
  <si>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</si>
  <si>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</si>
  <si>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</si>
  <si>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</si>
  <si>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</si>
  <si>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</si>
  <si>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</si>
  <si>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</si>
  <si>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</si>
  <si>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</si>
  <si>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</si>
  <si>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</si>
  <si>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</si>
  <si>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</si>
  <si>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</si>
  <si>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</si>
  <si>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</si>
  <si>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</si>
  <si>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</si>
  <si>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</si>
  <si>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</si>
  <si>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</si>
  <si>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</si>
  <si>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</si>
  <si>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</si>
  <si>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</si>
  <si>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</si>
  <si>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</si>
  <si>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</si>
  <si>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</si>
  <si>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</si>
  <si>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</si>
  <si>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</si>
  <si>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</si>
  <si>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</si>
  <si>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</si>
  <si>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</si>
  <si>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</si>
  <si>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</si>
  <si>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</si>
  <si>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</si>
  <si>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</si>
  <si>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</si>
  <si>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</si>
  <si>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</si>
  <si>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</si>
  <si>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</si>
  <si>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</si>
  <si>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</si>
  <si>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</si>
  <si>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</si>
  <si>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</si>
  <si>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</si>
  <si>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</si>
  <si>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</si>
  <si>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</si>
  <si>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</si>
  <si>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</si>
  <si>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</si>
  <si>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</si>
  <si>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</si>
  <si>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</si>
  <si>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</si>
  <si>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</si>
  <si>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</si>
  <si>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</si>
  <si>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</si>
  <si>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</si>
  <si>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</si>
  <si>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</si>
  <si>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</si>
  <si>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</si>
  <si>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</si>
  <si>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</si>
  <si>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</si>
  <si>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</si>
  <si>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</si>
  <si>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</si>
  <si>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</si>
  <si>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</si>
  <si>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</si>
  <si>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</si>
  <si>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</si>
  <si>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</si>
  <si>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</si>
  <si>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</si>
  <si>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</si>
  <si>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</si>
  <si>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</si>
  <si>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</si>
  <si>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</si>
  <si>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</si>
  <si>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</si>
  <si>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</si>
  <si>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</si>
  <si>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</si>
  <si>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</si>
  <si>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</si>
  <si>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</si>
  <si>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</si>
  <si>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</si>
  <si>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</si>
  <si>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</si>
  <si>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</si>
  <si>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</si>
  <si>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</si>
  <si>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</si>
  <si>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</si>
  <si>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</si>
  <si>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</si>
  <si>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</si>
  <si>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</si>
  <si>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</si>
  <si>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</si>
  <si>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</si>
  <si>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</si>
  <si>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</si>
  <si>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</si>
  <si>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</si>
  <si>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</si>
  <si>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</si>
  <si>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</si>
  <si>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</si>
  <si>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</si>
  <si>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</si>
  <si>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</si>
  <si>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</si>
  <si>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</si>
  <si>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</si>
  <si>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</si>
  <si>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</si>
  <si>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</si>
  <si>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</si>
  <si>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</si>
  <si>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</si>
  <si>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</si>
  <si>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</si>
  <si>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</si>
  <si>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</si>
  <si>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</si>
  <si>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</si>
  <si>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</si>
  <si>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</si>
  <si>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</si>
  <si>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</si>
  <si>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</si>
  <si>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</si>
  <si>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</si>
  <si>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</si>
  <si>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</si>
  <si>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</si>
  <si>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</si>
  <si>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</si>
  <si>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</si>
  <si>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</si>
  <si>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</si>
  <si>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</si>
  <si>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</si>
  <si>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</si>
  <si>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</si>
  <si>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</si>
  <si>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</si>
  <si>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</si>
  <si>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</si>
  <si>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</si>
  <si>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</si>
  <si>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</si>
  <si>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</si>
  <si>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</si>
  <si>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</si>
  <si>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</si>
  <si>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</si>
  <si>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</si>
  <si>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</si>
  <si>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</si>
  <si>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</si>
  <si>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</si>
  <si>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</si>
  <si>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</si>
  <si>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</si>
  <si>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</si>
  <si>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</si>
  <si>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</si>
  <si>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</si>
  <si>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</si>
  <si>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</si>
  <si>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</si>
  <si>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</si>
  <si>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</si>
  <si>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</si>
  <si>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</si>
  <si>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</si>
  <si>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</si>
  <si>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</si>
  <si>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</si>
  <si>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</si>
  <si>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</si>
  <si>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</si>
  <si>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</si>
  <si>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</si>
  <si>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</si>
  <si>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</si>
  <si>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</si>
  <si>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</si>
  <si>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</si>
  <si>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</si>
  <si>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</si>
  <si>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</si>
  <si>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</si>
  <si>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</si>
  <si>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</si>
  <si>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</si>
  <si>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</si>
  <si>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</si>
  <si>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</si>
  <si>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</si>
  <si>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</si>
  <si>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</si>
  <si>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</si>
  <si>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</si>
  <si>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</si>
  <si>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</si>
  <si>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</si>
  <si>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</si>
  <si>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</si>
  <si>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</si>
  <si>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</si>
  <si>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</si>
  <si>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</si>
  <si>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</si>
  <si>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</si>
  <si>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</si>
  <si>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</si>
  <si>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</si>
  <si>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</si>
  <si>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</si>
  <si>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</si>
  <si>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</si>
  <si>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</si>
  <si>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</si>
  <si>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</si>
  <si>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</si>
  <si>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</si>
  <si>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</si>
  <si>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</si>
  <si>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</si>
  <si>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</si>
  <si>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</si>
  <si>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</si>
  <si>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</si>
  <si>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</si>
  <si>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</si>
  <si>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</si>
  <si>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</si>
  <si>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</si>
  <si>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</si>
  <si>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</si>
  <si>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</si>
  <si>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</si>
  <si>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</si>
  <si>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</si>
  <si>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</si>
  <si>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</si>
  <si>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</si>
  <si>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</si>
  <si>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</si>
  <si>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</si>
  <si>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</si>
  <si>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</si>
  <si>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</si>
  <si>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</si>
  <si>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</si>
  <si>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</si>
  <si>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</si>
  <si>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</si>
  <si>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</si>
  <si>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</si>
  <si>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</si>
  <si>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</si>
  <si>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</si>
  <si>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</si>
  <si>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</si>
  <si>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</si>
  <si>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</si>
  <si>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</si>
  <si>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</si>
  <si>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</si>
  <si>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</si>
  <si>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</si>
  <si>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</si>
  <si>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</si>
  <si>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</si>
  <si>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</si>
  <si>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</si>
  <si>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</si>
  <si>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</si>
  <si>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</si>
  <si>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</si>
  <si>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</si>
  <si>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</si>
  <si>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</si>
  <si>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</si>
  <si>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</si>
  <si>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</si>
  <si>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</si>
  <si>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</si>
  <si>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</si>
  <si>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</si>
  <si>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</si>
  <si>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</si>
  <si>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</si>
  <si>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</si>
  <si>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</si>
  <si>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</si>
  <si>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</si>
  <si>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</si>
  <si>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</si>
  <si>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</si>
  <si>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</si>
  <si>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</si>
  <si>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</si>
  <si>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</si>
  <si>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</si>
  <si>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</si>
  <si>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</si>
  <si>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</si>
  <si>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</si>
  <si>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</si>
  <si>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</si>
  <si>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</si>
  <si>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</si>
  <si>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</si>
  <si>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</si>
  <si>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</si>
  <si>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</si>
  <si>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</si>
  <si>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</si>
  <si>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</si>
  <si>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</si>
  <si>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</si>
  <si>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</si>
  <si>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</si>
  <si>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</si>
  <si>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</si>
  <si>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</si>
  <si>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</si>
  <si>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</si>
  <si>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</si>
  <si>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</si>
  <si>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</si>
  <si>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</si>
  <si>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</si>
  <si>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</si>
  <si>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</si>
  <si>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</si>
  <si>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</si>
  <si>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</si>
  <si>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</si>
  <si>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</si>
  <si>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</si>
  <si>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</si>
  <si>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</si>
  <si>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</si>
  <si>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</si>
  <si>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</si>
  <si>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</si>
  <si>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</si>
  <si>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</si>
  <si>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</si>
  <si>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</si>
  <si>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</si>
  <si>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</si>
  <si>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</si>
  <si>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</si>
  <si>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</si>
  <si>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</si>
  <si>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</si>
  <si>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</si>
  <si>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</si>
  <si>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</si>
  <si>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</si>
  <si>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</si>
  <si>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</si>
  <si>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</si>
  <si>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</si>
  <si>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</si>
  <si>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</si>
  <si>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</si>
  <si>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</si>
  <si>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</si>
  <si>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</si>
  <si>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</si>
  <si>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</si>
  <si>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</si>
  <si>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</si>
  <si>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</si>
  <si>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</si>
  <si>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</si>
  <si>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</si>
  <si>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</si>
  <si>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</si>
  <si>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</si>
  <si>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</si>
  <si>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</si>
  <si>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</si>
  <si>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</si>
  <si>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</si>
  <si>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</si>
  <si>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</si>
  <si>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</si>
  <si>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</si>
  <si>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</si>
  <si>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</si>
  <si>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</si>
  <si>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</si>
  <si>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</si>
  <si>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</si>
  <si>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</si>
  <si>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</si>
  <si>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</si>
  <si>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</si>
  <si>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</si>
  <si>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</si>
  <si>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</si>
  <si>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</si>
  <si>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</si>
  <si>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</si>
  <si>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</si>
  <si>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</si>
  <si>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</si>
  <si>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</si>
  <si>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</si>
  <si>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</si>
  <si>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</si>
  <si>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</si>
  <si>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</si>
  <si>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</si>
  <si>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</si>
  <si>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</si>
  <si>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</si>
  <si>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</si>
  <si>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</si>
  <si>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</si>
  <si>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</si>
  <si>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</si>
  <si>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</si>
  <si>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</si>
  <si>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</si>
  <si>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</si>
  <si>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</si>
  <si>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</si>
  <si>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</si>
  <si>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</si>
  <si>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</si>
  <si>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</si>
  <si>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</si>
  <si>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</si>
  <si>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</si>
  <si>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</si>
  <si>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</si>
  <si>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</si>
  <si>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</si>
  <si>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</si>
  <si>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</si>
  <si>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</si>
  <si>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</si>
  <si>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</si>
  <si>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</si>
  <si>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</si>
  <si>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</si>
  <si>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</si>
  <si>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</si>
  <si>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</si>
  <si>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</si>
  <si>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</si>
  <si>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</si>
  <si>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</si>
  <si>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</si>
  <si>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</si>
  <si>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</si>
  <si>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</si>
  <si>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</si>
  <si>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</si>
  <si>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</si>
  <si>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</si>
  <si>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</si>
  <si>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</si>
  <si>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</si>
  <si>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</si>
  <si>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</si>
  <si>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</si>
  <si>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</si>
  <si>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</si>
  <si>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</si>
  <si>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</si>
  <si>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</si>
  <si>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</si>
  <si>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</si>
  <si>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</si>
  <si>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</si>
  <si>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</si>
  <si>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</si>
  <si>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</si>
  <si>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</si>
  <si>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</si>
  <si>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</si>
  <si>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</si>
  <si>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</si>
  <si>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</si>
  <si>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</si>
  <si>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</si>
  <si>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</si>
  <si>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</si>
  <si>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</si>
  <si>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</si>
  <si>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</si>
  <si>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</si>
  <si>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</si>
  <si>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</si>
  <si>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</si>
  <si>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</si>
  <si>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</si>
  <si>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</si>
  <si>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</si>
  <si>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</si>
  <si>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</si>
  <si>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</si>
  <si>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</si>
  <si>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</si>
  <si>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</si>
  <si>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</si>
  <si>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</si>
  <si>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</si>
  <si>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</si>
  <si>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</si>
  <si>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</si>
  <si>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</si>
  <si>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</si>
  <si>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</si>
  <si>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</si>
  <si>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</si>
  <si>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</si>
  <si>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</si>
  <si>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</si>
  <si>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</si>
  <si>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</si>
  <si>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</si>
  <si>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</si>
  <si>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</si>
  <si>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</si>
  <si>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</si>
  <si>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</si>
  <si>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</si>
  <si>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</si>
  <si>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</si>
  <si>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</si>
  <si>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</si>
  <si>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</si>
  <si>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</si>
  <si>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</si>
  <si>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</si>
  <si>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</si>
  <si>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</si>
  <si>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</si>
  <si>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</si>
  <si>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</si>
  <si>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</si>
  <si>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</si>
  <si>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</si>
  <si>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</si>
  <si>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</si>
  <si>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</si>
  <si>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</si>
  <si>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</si>
  <si>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</si>
  <si>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</si>
  <si>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</si>
  <si>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</si>
  <si>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</si>
  <si>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</si>
  <si>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</si>
  <si>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</si>
  <si>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</si>
  <si>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</si>
  <si>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</si>
  <si>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</si>
  <si>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</si>
  <si>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</si>
  <si>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</si>
  <si>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</si>
  <si>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</si>
  <si>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</si>
  <si>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</si>
  <si>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</si>
  <si>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</si>
  <si>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</si>
  <si>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</si>
  <si>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</si>
  <si>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</si>
  <si>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</si>
  <si>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</si>
  <si>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</si>
  <si>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</si>
  <si>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</si>
  <si>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</si>
  <si>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</si>
  <si>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</si>
  <si>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</si>
  <si>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</si>
  <si>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</si>
  <si>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</si>
  <si>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</si>
  <si>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</si>
  <si>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</si>
  <si>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</si>
  <si>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</si>
  <si>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</si>
  <si>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</si>
  <si>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</si>
  <si>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</si>
  <si>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</si>
  <si>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</si>
  <si>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</si>
  <si>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</si>
  <si>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</si>
  <si>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</si>
  <si>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</si>
  <si>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</si>
  <si>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</si>
  <si>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</si>
  <si>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</si>
  <si>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</si>
  <si>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</si>
  <si>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</si>
  <si>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</si>
  <si>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</si>
  <si>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</si>
  <si>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</si>
  <si>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</si>
  <si>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</si>
  <si>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</si>
  <si>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</si>
  <si>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</si>
  <si>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</si>
  <si>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</si>
  <si>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</si>
  <si>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</si>
  <si>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</si>
  <si>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</si>
  <si>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</si>
  <si>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</si>
  <si>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</si>
  <si>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</si>
  <si>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</si>
  <si>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</si>
  <si>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</si>
  <si>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</si>
  <si>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</si>
  <si>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</si>
  <si>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</si>
  <si>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</si>
  <si>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</si>
  <si>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</si>
  <si>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</si>
  <si>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</si>
  <si>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</si>
  <si>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</si>
  <si>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</si>
  <si>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</si>
  <si>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</si>
  <si>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</si>
  <si>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</si>
  <si>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</si>
  <si>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</si>
  <si>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</si>
  <si>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</si>
  <si>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</si>
  <si>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</si>
  <si>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</si>
  <si>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</si>
  <si>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</si>
  <si>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</si>
  <si>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</si>
  <si>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</si>
  <si>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</si>
  <si>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</si>
  <si>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</si>
  <si>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</si>
  <si>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</si>
  <si>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</si>
  <si>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</si>
  <si>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</si>
  <si>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</si>
  <si>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</si>
  <si>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</si>
  <si>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</si>
  <si>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</si>
  <si>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</si>
  <si>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</si>
  <si>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</si>
  <si>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</si>
  <si>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</si>
  <si>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</si>
  <si>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</si>
  <si>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</si>
  <si>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</si>
  <si>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</si>
  <si>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</si>
  <si>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</si>
  <si>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</si>
  <si>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</si>
  <si>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</si>
  <si>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</si>
  <si>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</si>
  <si>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</si>
  <si>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</si>
  <si>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</si>
  <si>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</si>
  <si>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</si>
  <si>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</si>
  <si>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</si>
  <si>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</si>
  <si>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</si>
  <si>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</si>
  <si>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</si>
  <si>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</si>
  <si>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</si>
  <si>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</si>
  <si>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</si>
  <si>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</si>
  <si>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</si>
  <si>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</si>
  <si>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</si>
  <si>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</si>
  <si>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</si>
  <si>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</si>
  <si>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</si>
  <si>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</si>
  <si>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</si>
  <si>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</si>
  <si>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</si>
  <si>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</si>
  <si>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</si>
  <si>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</si>
  <si>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</si>
  <si>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</si>
  <si>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</si>
  <si>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</si>
  <si>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</si>
  <si>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</si>
  <si>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</si>
  <si>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</si>
  <si>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</si>
  <si>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</si>
  <si>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</si>
  <si>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</si>
  <si>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</si>
  <si>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</si>
  <si>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</si>
  <si>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</si>
  <si>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</si>
  <si>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</si>
  <si>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</si>
  <si>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</si>
  <si>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</si>
  <si>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</si>
  <si>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</si>
  <si>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</si>
  <si>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</si>
  <si>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</si>
  <si>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</si>
  <si>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</si>
  <si>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</si>
  <si>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</si>
  <si>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</si>
  <si>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</si>
  <si>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</si>
  <si>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</si>
  <si>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</si>
  <si>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</si>
  <si>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</si>
  <si>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</si>
  <si>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</si>
  <si>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</si>
  <si>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</si>
  <si>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</si>
  <si>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</si>
  <si>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</si>
  <si>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</si>
  <si>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</si>
  <si>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</si>
  <si>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</si>
  <si>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</si>
  <si>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</si>
  <si>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</si>
  <si>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</si>
  <si>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</si>
  <si>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</si>
  <si>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</si>
  <si>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</si>
  <si>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</si>
  <si>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</si>
  <si>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</si>
  <si>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</si>
  <si>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</si>
  <si>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</si>
  <si>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</si>
  <si>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</si>
  <si>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</si>
  <si>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</si>
  <si>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</si>
  <si>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</si>
  <si>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</si>
  <si>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</si>
  <si>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</si>
  <si>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</si>
  <si>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</si>
  <si>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</si>
  <si>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</si>
  <si>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</si>
  <si>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</si>
  <si>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</si>
  <si>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</si>
  <si>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</si>
  <si>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</si>
  <si>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</si>
  <si>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</si>
  <si>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</si>
  <si>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</si>
  <si>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</si>
  <si>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</si>
  <si>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</si>
  <si>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</si>
  <si>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</si>
  <si>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</si>
  <si>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</si>
  <si>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</si>
  <si>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</si>
  <si>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</si>
  <si>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</si>
  <si>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</si>
  <si>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</si>
  <si>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</si>
  <si>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</si>
  <si>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</si>
  <si>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</si>
  <si>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</si>
  <si>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</si>
  <si>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</si>
  <si>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</si>
  <si>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</si>
  <si>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</si>
  <si>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</si>
  <si>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</si>
  <si>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</si>
  <si>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</si>
  <si>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</si>
  <si>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</si>
  <si>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</si>
  <si>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</si>
  <si>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</si>
  <si>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</si>
  <si>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</si>
  <si>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</si>
  <si>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</si>
  <si>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</si>
  <si>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</si>
  <si>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</si>
  <si>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</si>
  <si>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</si>
  <si>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</si>
  <si>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</si>
  <si>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</si>
  <si>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</si>
  <si>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</si>
  <si>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</si>
  <si>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</si>
  <si>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</si>
  <si>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</si>
  <si>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</si>
  <si>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</si>
  <si>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</si>
  <si>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</si>
  <si>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</si>
  <si>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</si>
  <si>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</si>
  <si>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</si>
  <si>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</si>
  <si>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</si>
  <si>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</si>
  <si>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</si>
  <si>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</si>
  <si>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</si>
  <si>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</si>
  <si>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</si>
  <si>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</si>
  <si>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</si>
  <si>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</si>
  <si>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</si>
  <si>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</si>
  <si>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</si>
  <si>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</si>
  <si>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</si>
  <si>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</si>
  <si>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</si>
  <si>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</si>
  <si>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</si>
  <si>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</si>
  <si>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</si>
  <si>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</si>
  <si>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</si>
  <si>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</si>
  <si>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</si>
  <si>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</si>
  <si>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</si>
  <si>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</si>
  <si>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</si>
  <si>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</si>
  <si>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</si>
  <si>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</si>
  <si>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</si>
  <si>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</si>
  <si>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</si>
  <si>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</si>
  <si>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</si>
  <si>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</si>
  <si>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</si>
  <si>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</si>
  <si>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</si>
  <si>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</si>
  <si>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</si>
  <si>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</si>
  <si>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</si>
  <si>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</si>
  <si>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</si>
  <si>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</si>
  <si>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</si>
  <si>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</si>
  <si>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</si>
  <si>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</si>
  <si>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</si>
  <si>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</si>
  <si>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</si>
  <si>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</si>
  <si>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</si>
  <si>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</si>
  <si>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</si>
  <si>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</si>
  <si>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</si>
  <si>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</si>
  <si>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</si>
  <si>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</si>
  <si>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</si>
  <si>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</si>
  <si>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</si>
  <si>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</si>
  <si>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</si>
  <si>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</si>
  <si>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</si>
  <si>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</si>
  <si>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</si>
  <si>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</si>
  <si>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</si>
  <si>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</si>
  <si>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</si>
  <si>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</si>
  <si>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</si>
  <si>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</si>
  <si>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</si>
  <si>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</si>
  <si>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</si>
  <si>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</si>
  <si>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</si>
  <si>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</si>
  <si>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</si>
  <si>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</si>
  <si>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</si>
  <si>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</si>
  <si>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</si>
  <si>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</si>
  <si>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</si>
  <si>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</si>
  <si>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</si>
  <si>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</si>
  <si>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</si>
  <si>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</si>
  <si>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</si>
  <si>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</si>
  <si>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</si>
  <si>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</si>
  <si>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</si>
  <si>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</si>
  <si>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</si>
  <si>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</si>
  <si>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</si>
  <si>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</si>
  <si>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</si>
  <si>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</si>
  <si>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</si>
  <si>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</si>
  <si>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</si>
  <si>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</si>
  <si>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</si>
  <si>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</si>
  <si>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</si>
  <si>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</si>
  <si>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</si>
  <si>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</si>
  <si>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</si>
  <si>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</si>
  <si>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</si>
  <si>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</si>
  <si>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</si>
  <si>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</si>
  <si>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</si>
  <si>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</si>
  <si>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</si>
  <si>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</si>
  <si>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</si>
  <si>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</si>
  <si>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</si>
  <si>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</si>
  <si>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</si>
  <si>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</si>
  <si>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</si>
  <si>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</si>
  <si>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</si>
  <si>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</si>
  <si>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</si>
  <si>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</si>
  <si>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</si>
  <si>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</si>
  <si>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</si>
  <si>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</si>
  <si>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</si>
  <si>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</si>
  <si>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</si>
  <si>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</si>
  <si>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</si>
  <si>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</si>
  <si>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</si>
  <si>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</si>
  <si>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</si>
  <si>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</si>
  <si>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</si>
  <si>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</si>
  <si>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</si>
  <si>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</si>
  <si>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</si>
  <si>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</si>
  <si>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</si>
  <si>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</si>
  <si>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</si>
  <si>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</si>
  <si>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</si>
  <si>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</si>
  <si>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</si>
  <si>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</si>
  <si>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</si>
  <si>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</si>
  <si>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</si>
  <si>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</si>
  <si>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</si>
  <si>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</si>
  <si>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</si>
  <si>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</si>
  <si>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</si>
  <si>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</si>
  <si>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</si>
  <si>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</si>
  <si>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</si>
  <si>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</si>
  <si>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</si>
  <si>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</si>
  <si>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</si>
  <si>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</si>
  <si>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</si>
  <si>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</si>
  <si>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</si>
  <si>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</si>
  <si>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</si>
  <si>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</si>
  <si>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</si>
  <si>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</si>
  <si>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</si>
  <si>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</si>
  <si>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</si>
  <si>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</si>
  <si>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</si>
  <si>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</si>
  <si>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</si>
  <si>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</si>
  <si>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</si>
  <si>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</si>
  <si>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</si>
  <si>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</si>
  <si>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</si>
  <si>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</si>
  <si>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</si>
  <si>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</si>
  <si>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</si>
  <si>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</si>
  <si>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</si>
  <si>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</si>
  <si>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</si>
  <si>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</si>
  <si>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</si>
  <si>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</si>
  <si>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</si>
  <si>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</si>
  <si>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</si>
  <si>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</si>
  <si>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</si>
  <si>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</si>
  <si>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</si>
  <si>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</si>
  <si>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</si>
  <si>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</si>
  <si>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</si>
  <si>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</si>
  <si>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</si>
  <si>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</si>
  <si>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</si>
  <si>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</si>
  <si>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</si>
  <si>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</si>
  <si>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</si>
  <si>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</si>
  <si>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</si>
  <si>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</si>
  <si>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</si>
  <si>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</si>
  <si>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</si>
  <si>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</si>
  <si>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</si>
  <si>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</si>
  <si>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</si>
  <si>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</si>
  <si>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</si>
  <si>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</si>
  <si>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</si>
  <si>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</si>
  <si>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</si>
  <si>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</si>
  <si>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</si>
  <si>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</si>
  <si>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</si>
  <si>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</si>
  <si>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</si>
  <si>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</si>
  <si>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</si>
  <si>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</si>
  <si>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</si>
  <si>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</si>
  <si>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</si>
  <si>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</si>
  <si>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</si>
  <si>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</si>
  <si>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</si>
  <si>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</si>
  <si>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</si>
  <si>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</si>
  <si>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</si>
  <si>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</si>
  <si>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</si>
  <si>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</si>
  <si>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</si>
  <si>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</si>
  <si>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</si>
  <si>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</si>
  <si>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</si>
  <si>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</si>
  <si>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</si>
  <si>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</si>
  <si>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</si>
  <si>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</si>
  <si>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</si>
  <si>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</si>
  <si>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</si>
  <si>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</si>
  <si>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</si>
  <si>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</si>
  <si>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</si>
  <si>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</si>
  <si>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</si>
  <si>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</si>
  <si>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</si>
  <si>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</si>
  <si>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</si>
  <si>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</si>
  <si>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</si>
  <si>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</si>
  <si>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</si>
  <si>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</si>
  <si>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</si>
  <si>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</si>
  <si>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</si>
  <si>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</si>
  <si>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</si>
  <si>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</si>
  <si>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</si>
  <si>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</si>
  <si>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</si>
  <si>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</si>
  <si>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</si>
  <si>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</si>
  <si>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</si>
  <si>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</si>
  <si>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</si>
  <si>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</si>
  <si>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</si>
  <si>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</si>
  <si>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</si>
  <si>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</si>
  <si>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</si>
  <si>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</si>
  <si>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</si>
  <si>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</si>
  <si>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</si>
  <si>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</si>
  <si>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</si>
  <si>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</si>
  <si>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</si>
  <si>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</si>
  <si>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</si>
  <si>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</si>
  <si>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</si>
  <si>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</si>
  <si>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</si>
  <si>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</si>
  <si>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</si>
  <si>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</si>
  <si>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</si>
  <si>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</si>
  <si>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</si>
  <si>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</si>
  <si>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</si>
  <si>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</si>
  <si>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</si>
  <si>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</si>
  <si>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</si>
  <si>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</si>
  <si>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</si>
  <si>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</si>
  <si>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</si>
  <si>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</si>
  <si>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</si>
  <si>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</si>
  <si>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</si>
  <si>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</si>
  <si>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</si>
  <si>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</si>
  <si>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</si>
  <si>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</si>
  <si>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</si>
  <si>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</si>
  <si>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</si>
  <si>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</si>
  <si>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</si>
  <si>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</si>
  <si>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</si>
  <si>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</si>
  <si>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</si>
  <si>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</si>
  <si>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</si>
  <si>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</si>
  <si>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</si>
  <si>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</si>
  <si>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</si>
  <si>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</si>
  <si>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</si>
  <si>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</si>
  <si>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</si>
  <si>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</si>
  <si>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</si>
  <si>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</si>
  <si>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</si>
  <si>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</si>
  <si>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</si>
  <si>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</si>
  <si>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</si>
  <si>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</si>
  <si>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</si>
  <si>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</si>
  <si>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</si>
  <si>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</si>
  <si>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</si>
  <si>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</si>
  <si>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</si>
  <si>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</si>
  <si>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</si>
  <si>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</si>
  <si>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</si>
  <si>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</si>
  <si>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</si>
  <si>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</si>
  <si>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</si>
  <si>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</si>
  <si>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</si>
  <si>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</si>
  <si>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</si>
  <si>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</si>
  <si>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</si>
  <si>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</si>
  <si>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</si>
  <si>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</si>
  <si>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</si>
  <si>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</si>
  <si>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</si>
  <si>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</si>
  <si>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</si>
  <si>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</si>
  <si>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</si>
  <si>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</si>
  <si>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</si>
  <si>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</si>
  <si>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</si>
  <si>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</si>
  <si>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</si>
  <si>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</si>
  <si>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</si>
  <si>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</si>
  <si>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</si>
  <si>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</si>
  <si>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</si>
  <si>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</si>
  <si>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</si>
  <si>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</si>
  <si>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</si>
  <si>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</si>
  <si>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</si>
  <si>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</si>
  <si>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</si>
  <si>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</si>
  <si>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</si>
  <si>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</si>
  <si>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</si>
  <si>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</si>
  <si>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</si>
  <si>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</si>
  <si>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</si>
  <si>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</si>
  <si>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</si>
  <si>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</si>
  <si>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</si>
  <si>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</si>
  <si>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</si>
  <si>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</si>
  <si>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</si>
  <si>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</si>
  <si>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</si>
  <si>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</si>
  <si>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</si>
  <si>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</si>
  <si>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</si>
  <si>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</si>
  <si>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</si>
  <si>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</si>
  <si>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</si>
  <si>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</si>
  <si>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</si>
  <si>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</si>
  <si>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</si>
  <si>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</si>
  <si>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</si>
  <si>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</si>
  <si>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</si>
  <si>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</si>
  <si>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</si>
  <si>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</si>
  <si>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</si>
  <si>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</si>
  <si>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</si>
  <si>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</si>
  <si>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</si>
  <si>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</si>
  <si>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</si>
  <si>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</si>
  <si>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</si>
  <si>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</si>
  <si>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</si>
  <si>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</si>
  <si>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</si>
  <si>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</si>
  <si>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</si>
  <si>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</si>
  <si>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</si>
  <si>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</si>
  <si>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</si>
  <si>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</si>
  <si>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</si>
  <si>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</si>
  <si>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</si>
  <si>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</si>
  <si>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</si>
  <si>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</si>
  <si>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</si>
  <si>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</si>
  <si>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</si>
  <si>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</si>
  <si>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</si>
  <si>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</si>
  <si>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</si>
  <si>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</si>
  <si>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</si>
  <si>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</si>
  <si>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</si>
  <si>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</si>
  <si>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</si>
  <si>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</si>
  <si>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</si>
  <si>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</si>
  <si>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</si>
  <si>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</si>
  <si>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</si>
  <si>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</si>
  <si>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</si>
  <si>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</si>
  <si>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</si>
  <si>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</si>
  <si>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</si>
  <si>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</si>
  <si>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</si>
  <si>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</si>
  <si>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</si>
  <si>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</si>
  <si>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</si>
  <si>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</si>
  <si>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</si>
  <si>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</si>
  <si>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</si>
  <si>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</si>
  <si>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</si>
  <si>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</si>
  <si>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</si>
  <si>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</si>
  <si>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</si>
  <si>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</si>
  <si>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</si>
  <si>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</si>
  <si>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</si>
  <si>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</si>
  <si>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</si>
  <si>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</si>
  <si>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</si>
  <si>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</si>
  <si>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</si>
  <si>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</si>
  <si>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</si>
  <si>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</si>
  <si>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</si>
  <si>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</si>
  <si>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</si>
  <si>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</si>
  <si>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</si>
  <si>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</si>
  <si>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</si>
  <si>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</si>
  <si>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</si>
  <si>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</si>
  <si>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</si>
  <si>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</si>
  <si>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</si>
  <si>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</si>
  <si>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</si>
  <si>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</si>
  <si>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</si>
  <si>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</si>
  <si>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</si>
  <si>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</si>
  <si>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</si>
  <si>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</si>
  <si>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</si>
  <si>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</si>
  <si>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</si>
  <si>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</si>
  <si>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</si>
  <si>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</si>
  <si>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</si>
  <si>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</si>
  <si>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</si>
  <si>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</si>
  <si>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</si>
  <si>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</si>
  <si>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</si>
  <si>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</si>
  <si>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</si>
  <si>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</si>
  <si>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</si>
  <si>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</si>
  <si>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</si>
  <si>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</si>
  <si>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</si>
  <si>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</si>
  <si>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</si>
  <si>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</si>
  <si>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</si>
  <si>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</si>
  <si>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</si>
  <si>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</si>
  <si>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</si>
  <si>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</si>
  <si>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</si>
  <si>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</si>
  <si>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</si>
  <si>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</si>
  <si>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</si>
  <si>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</si>
  <si>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</si>
  <si>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</si>
  <si>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</si>
  <si>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</si>
  <si>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</si>
  <si>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</si>
  <si>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</si>
  <si>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</si>
  <si>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</si>
  <si>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</si>
  <si>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</si>
  <si>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</si>
  <si>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</si>
  <si>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</si>
  <si>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</si>
  <si>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</si>
  <si>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</si>
  <si>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</si>
  <si>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</si>
  <si>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</si>
  <si>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</si>
  <si>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</si>
  <si>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</si>
  <si>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</si>
  <si>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</si>
  <si>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</si>
  <si>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</si>
  <si>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</si>
  <si>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</si>
  <si>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</si>
  <si>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</si>
  <si>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</si>
  <si>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</si>
  <si>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</si>
  <si>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</si>
  <si>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</si>
  <si>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</si>
  <si>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</si>
  <si>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</si>
  <si>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</si>
  <si>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</si>
  <si>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</si>
  <si>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</si>
  <si>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</si>
  <si>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</si>
  <si>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</si>
  <si>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</si>
  <si>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</si>
  <si>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</si>
  <si>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</si>
  <si>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</si>
  <si>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</si>
  <si>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</si>
  <si>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</si>
  <si>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</si>
  <si>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</si>
  <si>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</si>
  <si>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</si>
  <si>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</si>
  <si>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</si>
  <si>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</si>
  <si>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</si>
  <si>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</si>
  <si>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</si>
  <si>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</si>
  <si>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</si>
  <si>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</si>
  <si>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</si>
  <si>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</si>
  <si>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</si>
  <si>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</si>
  <si>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</si>
  <si>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</si>
  <si>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</si>
  <si>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</si>
  <si>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</si>
  <si>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</si>
  <si>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</si>
  <si>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</si>
  <si>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</si>
  <si>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</si>
  <si>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</si>
  <si>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</si>
  <si>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</si>
  <si>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</si>
  <si>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</si>
  <si>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</si>
  <si>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</si>
  <si>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</si>
  <si>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</si>
  <si>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</si>
  <si>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</si>
  <si>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</si>
  <si>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</si>
  <si>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</si>
  <si>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</si>
  <si>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</si>
  <si>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</si>
  <si>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</si>
  <si>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</si>
  <si>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</si>
  <si>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</si>
  <si>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</si>
  <si>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</si>
  <si>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</si>
  <si>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</si>
  <si>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</si>
  <si>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</si>
  <si>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</si>
  <si>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</si>
  <si>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</si>
  <si>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</si>
  <si>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</si>
  <si>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</si>
  <si>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</si>
  <si>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</si>
  <si>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</si>
  <si>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</si>
  <si>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</si>
  <si>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</si>
  <si>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</si>
  <si>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</si>
  <si>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</si>
  <si>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</si>
  <si>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</si>
  <si>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</si>
  <si>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</si>
  <si>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</si>
  <si>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</si>
  <si>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</si>
  <si>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</si>
  <si>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</si>
  <si>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</si>
  <si>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</si>
  <si>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</si>
  <si>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</si>
  <si>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</si>
  <si>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</si>
  <si>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</si>
  <si>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</si>
  <si>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</si>
  <si>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</si>
  <si>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</si>
  <si>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</si>
  <si>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</si>
  <si>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</si>
  <si>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</si>
  <si>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</si>
  <si>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</si>
  <si>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</si>
  <si>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</si>
  <si>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</si>
  <si>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</si>
  <si>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</si>
  <si>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</si>
  <si>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</si>
  <si>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</si>
  <si>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</si>
  <si>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</si>
  <si>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</si>
  <si>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</si>
  <si>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</si>
  <si>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</si>
  <si>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</si>
  <si>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</si>
  <si>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</si>
  <si>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</si>
  <si>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</si>
  <si>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</si>
  <si>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</si>
  <si>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</si>
  <si>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</si>
  <si>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</si>
  <si>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</si>
  <si>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</si>
  <si>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</si>
  <si>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</si>
  <si>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</si>
  <si>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</si>
  <si>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</si>
  <si>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</si>
  <si>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</si>
  <si>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</si>
  <si>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</si>
  <si>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</si>
  <si>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</si>
  <si>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</si>
  <si>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</si>
  <si>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</si>
  <si>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</si>
  <si>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</si>
  <si>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</si>
  <si>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</si>
  <si>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</si>
  <si>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</si>
  <si>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</si>
  <si>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</si>
  <si>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</si>
  <si>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</si>
  <si>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</si>
  <si>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</si>
  <si>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</si>
  <si>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</si>
  <si>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</si>
  <si>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</si>
  <si>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</si>
  <si>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</si>
  <si>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</si>
  <si>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</si>
  <si>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</si>
  <si>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</si>
  <si>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</si>
  <si>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</si>
  <si>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</si>
  <si>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</si>
  <si>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</si>
  <si>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</si>
  <si>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</si>
  <si>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</si>
  <si>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</si>
  <si>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</si>
  <si>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</si>
  <si>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</si>
  <si>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</si>
  <si>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</si>
  <si>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</si>
  <si>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</si>
  <si>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</si>
  <si>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</si>
  <si>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</si>
  <si>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</si>
  <si>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</si>
  <si>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</si>
  <si>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</si>
  <si>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</si>
  <si>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</si>
  <si>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</si>
  <si>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</si>
  <si>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</si>
  <si>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</si>
  <si>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</si>
  <si>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</si>
  <si>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</si>
  <si>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</si>
  <si>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</si>
  <si>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</si>
  <si>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</si>
  <si>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</si>
  <si>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</si>
  <si>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</si>
  <si>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</si>
  <si>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</si>
  <si>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</si>
  <si>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</si>
  <si>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</si>
  <si>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</si>
  <si>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</si>
  <si>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</si>
  <si>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</si>
  <si>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</si>
  <si>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</si>
  <si>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</si>
  <si>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</si>
  <si>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</si>
  <si>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</si>
  <si>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</si>
  <si>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</si>
  <si>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</si>
  <si>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</si>
  <si>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</si>
  <si>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</si>
  <si>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</si>
  <si>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</si>
  <si>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</si>
  <si>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</si>
  <si>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</si>
  <si>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</si>
  <si>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</si>
  <si>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</si>
  <si>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</si>
  <si>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</si>
  <si>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</si>
  <si>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</si>
  <si>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</si>
  <si>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</si>
  <si>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</si>
  <si>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</si>
  <si>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</si>
  <si>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</si>
  <si>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</si>
  <si>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</si>
  <si>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</si>
  <si>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</si>
  <si>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</si>
  <si>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</si>
  <si>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</si>
  <si>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</si>
  <si>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</si>
  <si>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</si>
  <si>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</si>
  <si>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</si>
  <si>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</si>
  <si>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</si>
  <si>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</si>
  <si>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</si>
  <si>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</si>
  <si>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</si>
  <si>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</si>
  <si>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</si>
  <si>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</si>
  <si>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</si>
  <si>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</si>
  <si>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</si>
  <si>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</si>
  <si>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</si>
  <si>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</si>
  <si>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</si>
  <si>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</si>
  <si>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</si>
  <si>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</si>
  <si>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</si>
  <si>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</si>
  <si>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</si>
  <si>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</si>
  <si>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</si>
  <si>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</si>
  <si>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</si>
  <si>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</si>
  <si>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</si>
  <si>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</si>
  <si>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</si>
  <si>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</si>
  <si>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</si>
  <si>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</si>
  <si>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</si>
  <si>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</si>
  <si>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</si>
  <si>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</si>
  <si>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</si>
  <si>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</si>
  <si>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</si>
  <si>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</si>
  <si>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</si>
  <si>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</si>
  <si>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</si>
  <si>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</si>
  <si>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</si>
  <si>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</si>
  <si>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</si>
  <si>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</si>
  <si>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</si>
  <si>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</si>
  <si>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</si>
  <si>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</si>
  <si>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</si>
  <si>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</si>
  <si>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</si>
  <si>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</si>
  <si>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</si>
  <si>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</si>
  <si>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</si>
  <si>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</si>
  <si>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</si>
  <si>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</si>
  <si>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</si>
  <si>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</si>
  <si>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</si>
  <si>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</si>
  <si>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</si>
  <si>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</si>
  <si>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</si>
  <si>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</si>
  <si>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</si>
  <si>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</si>
  <si>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</si>
  <si>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</si>
  <si>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</si>
  <si>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</si>
  <si>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</si>
  <si>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</si>
  <si>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</si>
  <si>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</si>
  <si>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</si>
  <si>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</si>
  <si>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</si>
  <si>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</si>
  <si>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</si>
  <si>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</si>
  <si>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</si>
  <si>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</si>
  <si>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</si>
  <si>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</si>
  <si>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</si>
  <si>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</si>
  <si>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</si>
  <si>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</si>
  <si>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</si>
  <si>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</si>
  <si>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</si>
  <si>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</si>
  <si>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</si>
  <si>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</si>
  <si>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</si>
  <si>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</si>
  <si>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</si>
  <si>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</si>
  <si>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</si>
  <si>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</si>
  <si>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</si>
  <si>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</si>
  <si>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</si>
  <si>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</si>
  <si>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</si>
  <si>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</si>
  <si>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</si>
  <si>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</si>
  <si>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</si>
  <si>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</si>
  <si>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</si>
  <si>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</si>
  <si>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</si>
  <si>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</si>
  <si>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</si>
  <si>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</si>
  <si>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</si>
  <si>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</si>
  <si>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</si>
  <si>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</si>
  <si>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</si>
  <si>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</si>
  <si>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</si>
  <si>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</si>
  <si>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</si>
  <si>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</si>
  <si>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</si>
  <si>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</si>
  <si>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</si>
  <si>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</si>
  <si>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</si>
  <si>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</si>
  <si>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</si>
  <si>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</si>
  <si>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</si>
  <si>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</si>
  <si>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</si>
  <si>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</si>
  <si>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</si>
  <si>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</si>
  <si>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</si>
  <si>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</si>
  <si>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</si>
  <si>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</si>
  <si>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</si>
  <si>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</si>
  <si>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</si>
  <si>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</si>
  <si>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</si>
  <si>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</si>
  <si>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</si>
  <si>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</si>
  <si>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</si>
  <si>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</si>
  <si>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</si>
  <si>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</si>
  <si>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</si>
  <si>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</si>
  <si>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</si>
  <si>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</si>
  <si>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</si>
  <si>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</si>
  <si>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</si>
  <si>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</si>
  <si>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</si>
  <si>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</si>
  <si>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</si>
  <si>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</si>
  <si>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</si>
  <si>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</si>
  <si>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</si>
  <si>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</si>
  <si>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</si>
  <si>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</si>
  <si>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</si>
  <si>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</si>
  <si>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</si>
  <si>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</si>
  <si>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</si>
  <si>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</si>
  <si>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</si>
  <si>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</si>
  <si>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</si>
  <si>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</si>
  <si>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</si>
  <si>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</si>
  <si>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</si>
  <si>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</si>
  <si>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</si>
  <si>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</si>
  <si>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</si>
  <si>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</si>
  <si>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</si>
  <si>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</si>
  <si>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</si>
  <si>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</si>
  <si>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</si>
  <si>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</si>
  <si>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</si>
  <si>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</si>
  <si>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</si>
  <si>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</si>
  <si>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</si>
  <si>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</si>
  <si>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</si>
  <si>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</si>
  <si>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</si>
  <si>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</si>
  <si>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</si>
  <si>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</si>
  <si>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</si>
  <si>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</si>
  <si>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</si>
  <si>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</si>
  <si>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</si>
  <si>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</si>
  <si>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</si>
  <si>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</si>
  <si>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</si>
  <si>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</si>
  <si>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</si>
  <si>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</si>
  <si>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</si>
  <si>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</si>
  <si>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</si>
  <si>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</si>
  <si>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</si>
  <si>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</si>
  <si>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</si>
  <si>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</si>
  <si>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</si>
  <si>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</si>
  <si>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</si>
  <si>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</si>
  <si>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</si>
  <si>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</si>
  <si>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</si>
  <si>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</si>
  <si>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</si>
  <si>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</si>
  <si>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</si>
  <si>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</si>
  <si>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</si>
  <si>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</si>
  <si>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</si>
  <si>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</si>
  <si>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</si>
  <si>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</si>
  <si>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</si>
  <si>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</si>
  <si>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</si>
  <si>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</si>
  <si>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</si>
  <si>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</si>
  <si>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</si>
  <si>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</si>
  <si>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</si>
  <si>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</si>
  <si>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</si>
  <si>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</si>
  <si>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</si>
  <si>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</si>
  <si>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</si>
  <si>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</si>
  <si>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</si>
  <si>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</si>
  <si>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</si>
  <si>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</si>
  <si>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</si>
  <si>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</si>
  <si>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</si>
  <si>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</si>
  <si>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</si>
  <si>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</si>
  <si>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</si>
  <si>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</si>
  <si>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</si>
  <si>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</si>
  <si>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</si>
  <si>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</si>
  <si>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</si>
  <si>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</si>
  <si>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</si>
  <si>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</si>
  <si>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</si>
  <si>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</si>
  <si>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</si>
  <si>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</si>
  <si>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</si>
  <si>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</si>
  <si>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</si>
  <si>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</si>
  <si>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</si>
  <si>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</si>
  <si>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</si>
  <si>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</si>
  <si>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</si>
  <si>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</si>
  <si>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</si>
  <si>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</si>
  <si>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</si>
  <si>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</si>
  <si>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</si>
  <si>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</si>
  <si>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</si>
  <si>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</si>
  <si>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</si>
  <si>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</si>
  <si>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</si>
  <si>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</si>
  <si>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</si>
  <si>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</si>
  <si>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</si>
  <si>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</si>
  <si>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</si>
  <si>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</si>
  <si>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</si>
  <si>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</si>
  <si>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</si>
  <si>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</si>
  <si>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</si>
  <si>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</si>
  <si>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</si>
  <si>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</si>
  <si>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</si>
  <si>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</si>
  <si>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</si>
  <si>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</si>
  <si>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</si>
  <si>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</si>
  <si>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</si>
  <si>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</si>
  <si>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</si>
  <si>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</si>
  <si>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</si>
  <si>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</si>
  <si>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</si>
  <si>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</si>
  <si>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</si>
  <si>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</si>
  <si>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</si>
  <si>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</si>
  <si>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</si>
  <si>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</si>
  <si>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</si>
  <si>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</si>
  <si>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</si>
  <si>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</si>
  <si>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</si>
  <si>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</si>
  <si>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</si>
  <si>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</si>
  <si>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</si>
  <si>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</si>
  <si>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</si>
  <si>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</si>
  <si>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</si>
  <si>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</si>
  <si>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</si>
  <si>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</si>
  <si>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</si>
  <si>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</si>
  <si>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</si>
  <si>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</si>
  <si>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</si>
  <si>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</si>
  <si>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</si>
  <si>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</si>
  <si>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</si>
  <si>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</si>
  <si>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</si>
  <si>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</si>
  <si>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</si>
  <si>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</si>
  <si>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</si>
  <si>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</si>
  <si>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</si>
  <si>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</si>
  <si>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</si>
  <si>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</si>
  <si>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</si>
  <si>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</si>
  <si>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</si>
  <si>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</si>
  <si>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</si>
  <si>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</si>
  <si>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</si>
  <si>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</si>
  <si>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</si>
  <si>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</si>
  <si>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</si>
  <si>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</si>
  <si>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</si>
  <si>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</si>
  <si>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</si>
  <si>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</si>
  <si>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</si>
  <si>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</si>
  <si>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</si>
  <si>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</si>
  <si>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</si>
  <si>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</si>
  <si>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</si>
  <si>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</si>
  <si>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</si>
  <si>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</si>
  <si>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</si>
  <si>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</si>
  <si>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</si>
  <si>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</si>
  <si>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</si>
  <si>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</si>
  <si>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</si>
  <si>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</si>
  <si>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</si>
  <si>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</si>
  <si>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</si>
  <si>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</si>
  <si>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</si>
  <si>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</si>
  <si>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</si>
  <si>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</si>
  <si>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</si>
  <si>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</si>
  <si>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</si>
  <si>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</si>
  <si>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</si>
  <si>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</si>
  <si>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</si>
  <si>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</si>
  <si>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</si>
  <si>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</si>
  <si>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</si>
  <si>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</si>
  <si>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</si>
  <si>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</si>
  <si>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</si>
  <si>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</si>
  <si>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</si>
  <si>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</si>
  <si>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</si>
  <si>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</si>
  <si>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</si>
  <si>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</si>
  <si>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</si>
  <si>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</si>
  <si>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</si>
  <si>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</si>
  <si>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</si>
  <si>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</si>
  <si>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</si>
  <si>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</si>
  <si>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</si>
  <si>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</si>
  <si>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</si>
  <si>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</si>
  <si>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</si>
  <si>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</si>
  <si>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</si>
  <si>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</si>
  <si>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</si>
  <si>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</si>
  <si>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</si>
  <si>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</si>
  <si>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</si>
  <si>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</si>
  <si>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</si>
  <si>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</si>
  <si>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</si>
  <si>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</si>
  <si>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</si>
  <si>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</si>
  <si>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</si>
  <si>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</si>
  <si>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</si>
  <si>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</si>
  <si>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</si>
  <si>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</si>
  <si>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</si>
  <si>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</si>
  <si>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</si>
  <si>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</si>
  <si>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</si>
  <si>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</si>
  <si>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</si>
  <si>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</si>
  <si>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</si>
  <si>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</si>
  <si>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</si>
  <si>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</si>
  <si>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</si>
  <si>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</si>
  <si>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</si>
  <si>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</si>
  <si>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</si>
  <si>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</si>
  <si>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</si>
  <si>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</si>
  <si>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</si>
  <si>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</si>
  <si>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</si>
  <si>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</si>
  <si>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</si>
  <si>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</si>
  <si>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</si>
  <si>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</si>
  <si>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</si>
  <si>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</si>
  <si>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</si>
  <si>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</si>
  <si>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</si>
  <si>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</si>
  <si>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</si>
  <si>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</si>
  <si>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</si>
  <si>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</si>
  <si>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</si>
  <si>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</si>
  <si>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</si>
  <si>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</si>
  <si>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</si>
  <si>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</si>
  <si>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</si>
  <si>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</si>
  <si>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</si>
  <si>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</si>
  <si>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</si>
  <si>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</si>
  <si>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</si>
  <si>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</si>
  <si>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</si>
  <si>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</si>
  <si>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</si>
  <si>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</si>
  <si>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</si>
  <si>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</si>
  <si>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</si>
  <si>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</si>
  <si>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</si>
  <si>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</si>
  <si>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</si>
  <si>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</si>
  <si>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</si>
  <si>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</si>
  <si>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</si>
  <si>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</si>
  <si>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</si>
  <si>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</si>
  <si>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</si>
  <si>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</si>
  <si>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</si>
  <si>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</si>
  <si>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</si>
  <si>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</si>
  <si>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</si>
  <si>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</si>
  <si>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</si>
  <si>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</si>
  <si>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</si>
  <si>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</si>
  <si>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</si>
  <si>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</si>
  <si>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</si>
  <si>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</si>
  <si>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</si>
  <si>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</si>
  <si>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</si>
  <si>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</si>
  <si>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</si>
  <si>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</si>
  <si>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</si>
  <si>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</si>
  <si>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</si>
  <si>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</si>
  <si>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</si>
  <si>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</si>
  <si>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</si>
  <si>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</si>
  <si>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</si>
  <si>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</si>
  <si>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</si>
  <si>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</si>
  <si>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</si>
  <si>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</si>
  <si>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</si>
  <si>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</si>
  <si>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</si>
  <si>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</si>
  <si>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</si>
  <si>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</si>
  <si>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</si>
  <si>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</si>
  <si>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</si>
  <si>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</si>
  <si>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</si>
  <si>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</si>
  <si>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</si>
  <si>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</si>
  <si>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</si>
  <si>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</si>
  <si>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</si>
  <si>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</si>
  <si>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</si>
  <si>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</si>
  <si>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</si>
  <si>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</si>
  <si>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</si>
  <si>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</si>
  <si>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</si>
  <si>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</si>
  <si>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</si>
  <si>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</si>
  <si>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</si>
  <si>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</si>
  <si>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</si>
  <si>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</si>
  <si>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</si>
  <si>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</si>
  <si>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</si>
  <si>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</si>
  <si>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</si>
  <si>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</si>
  <si>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</si>
  <si>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</si>
  <si>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</si>
  <si>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</si>
  <si>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</si>
  <si>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</si>
  <si>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</si>
  <si>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</si>
  <si>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</si>
  <si>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</si>
  <si>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</si>
  <si>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</si>
  <si>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</si>
  <si>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</si>
  <si>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</si>
  <si>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</si>
  <si>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</si>
  <si>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</si>
  <si>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</si>
  <si>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</si>
  <si>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</si>
  <si>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</si>
  <si>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</si>
  <si>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</si>
  <si>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</si>
  <si>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</si>
  <si>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</si>
  <si>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</si>
  <si>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</si>
  <si>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</si>
  <si>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</si>
  <si>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</si>
  <si>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</si>
  <si>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</si>
  <si>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</si>
  <si>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</si>
  <si>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</si>
  <si>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</si>
  <si>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</si>
  <si>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</si>
  <si>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</si>
  <si>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</si>
  <si>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</si>
  <si>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</si>
  <si>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</si>
  <si>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</si>
  <si>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</si>
  <si>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</si>
  <si>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</si>
  <si>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</si>
  <si>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</si>
  <si>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</si>
  <si>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</si>
  <si>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</si>
  <si>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</si>
  <si>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</si>
  <si>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</si>
  <si>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</si>
  <si>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</si>
  <si>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</si>
  <si>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</si>
  <si>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</si>
  <si>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</si>
  <si>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</si>
  <si>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</si>
  <si>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</si>
  <si>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</si>
  <si>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</si>
  <si>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</si>
  <si>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</si>
  <si>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</si>
  <si>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</si>
  <si>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</si>
  <si>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</si>
  <si>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</si>
  <si>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</si>
  <si>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</si>
  <si>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</si>
  <si>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</si>
  <si>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</si>
  <si>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</si>
  <si>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</si>
  <si>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</si>
  <si>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</si>
  <si>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</si>
  <si>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</si>
  <si>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</si>
  <si>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</si>
  <si>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</si>
  <si>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</si>
  <si>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</si>
  <si>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</si>
  <si>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</si>
  <si>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</si>
  <si>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</si>
  <si>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</si>
  <si>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</si>
  <si>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</si>
  <si>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</si>
  <si>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</si>
  <si>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</si>
  <si>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</si>
  <si>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</si>
  <si>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</si>
  <si>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</si>
  <si>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</si>
  <si>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</si>
  <si>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</si>
  <si>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</si>
  <si>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</si>
  <si>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</si>
  <si>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</si>
  <si>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</si>
  <si>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</si>
  <si>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</si>
  <si>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</si>
  <si>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</si>
  <si>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</si>
  <si>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</si>
  <si>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</si>
  <si>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</si>
  <si>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</si>
  <si>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</si>
  <si>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</si>
  <si>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</si>
  <si>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</si>
  <si>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</si>
  <si>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</si>
  <si>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</si>
  <si>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</si>
  <si>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</si>
  <si>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</si>
  <si>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</si>
  <si>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</si>
  <si>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</si>
  <si>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</si>
  <si>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</si>
  <si>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</si>
  <si>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</si>
  <si>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</si>
  <si>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</si>
  <si>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</si>
  <si>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</si>
  <si>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</si>
  <si>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</si>
  <si>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</si>
  <si>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</si>
  <si>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</si>
  <si>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</si>
  <si>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</si>
  <si>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</si>
  <si>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</si>
  <si>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</si>
  <si>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</si>
  <si>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</si>
  <si>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</si>
  <si>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</si>
  <si>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</si>
  <si>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</si>
  <si>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</si>
  <si>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</si>
  <si>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</si>
  <si>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</si>
  <si>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</si>
  <si>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</si>
  <si>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</si>
  <si>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</si>
  <si>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</si>
  <si>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</si>
  <si>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</si>
  <si>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</si>
  <si>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</si>
  <si>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</si>
  <si>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</si>
  <si>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</si>
  <si>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</si>
  <si>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</si>
  <si>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</si>
  <si>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</si>
  <si>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</si>
  <si>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</si>
  <si>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</si>
  <si>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</si>
  <si>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</si>
  <si>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</si>
  <si>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</si>
  <si>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</si>
  <si>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</si>
  <si>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</si>
  <si>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</si>
  <si>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</si>
  <si>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</si>
  <si>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</si>
  <si>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</si>
  <si>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</si>
  <si>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</si>
  <si>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</si>
  <si>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</si>
  <si>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</si>
  <si>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</si>
  <si>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</si>
  <si>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</si>
  <si>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</si>
  <si>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</si>
  <si>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</si>
  <si>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</si>
  <si>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</si>
  <si>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</si>
  <si>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</si>
  <si>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</si>
  <si>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</si>
  <si>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</si>
  <si>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</si>
  <si>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</si>
  <si>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</si>
  <si>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</si>
  <si>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</si>
  <si>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</si>
  <si>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</si>
  <si>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</si>
  <si>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</si>
  <si>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</si>
  <si>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</si>
  <si>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</si>
  <si>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</si>
  <si>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</si>
  <si>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</si>
  <si>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</si>
  <si>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</si>
  <si>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</si>
  <si>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</si>
  <si>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</si>
  <si>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</si>
  <si>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</si>
  <si>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</si>
  <si>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</si>
  <si>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</si>
  <si>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</si>
  <si>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</si>
  <si>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</si>
  <si>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</si>
  <si>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</si>
  <si>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</si>
  <si>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</si>
  <si>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</si>
  <si>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</si>
  <si>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</si>
  <si>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</si>
  <si>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</si>
  <si>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</si>
  <si>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</si>
  <si>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</si>
  <si>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</si>
  <si>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</si>
  <si>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</si>
  <si>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</si>
  <si>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</si>
  <si>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</si>
  <si>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</si>
  <si>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</si>
  <si>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</si>
  <si>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</si>
  <si>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</si>
  <si>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</si>
  <si>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</si>
  <si>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</si>
  <si>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</si>
  <si>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</si>
  <si>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</si>
  <si>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</si>
  <si>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</si>
  <si>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</si>
  <si>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</si>
  <si>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</si>
  <si>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</si>
  <si>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</si>
  <si>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</si>
  <si>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</si>
  <si>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</si>
  <si>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</si>
  <si>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</si>
  <si>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</si>
  <si>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</si>
  <si>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</si>
  <si>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</si>
  <si>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</si>
  <si>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</si>
  <si>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</si>
  <si>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</si>
  <si>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</si>
  <si>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</si>
  <si>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</si>
  <si>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</si>
  <si>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</si>
  <si>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</si>
  <si>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</si>
  <si>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</si>
  <si>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</si>
  <si>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</si>
  <si>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</si>
  <si>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</si>
  <si>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</si>
  <si>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</si>
  <si>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</si>
  <si>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</si>
  <si>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</si>
  <si>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</si>
  <si>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</si>
  <si>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</si>
  <si>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</si>
  <si>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</si>
  <si>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</si>
  <si>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</si>
  <si>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</si>
  <si>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</si>
  <si>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</si>
  <si>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</si>
  <si>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</si>
  <si>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</si>
  <si>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</si>
  <si>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</si>
  <si>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</si>
  <si>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</si>
  <si>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</si>
  <si>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</si>
  <si>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</si>
  <si>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</si>
  <si>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</si>
  <si>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</si>
  <si>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</si>
  <si>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</si>
  <si>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</si>
  <si>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</si>
  <si>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</si>
  <si>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</si>
  <si>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</si>
  <si>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</si>
  <si>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</si>
  <si>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</si>
  <si>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</si>
  <si>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</si>
  <si>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</si>
  <si>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</si>
  <si>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</si>
  <si>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</si>
  <si>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</si>
  <si>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</si>
  <si>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</si>
  <si>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</si>
  <si>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</si>
  <si>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</si>
  <si>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</si>
  <si>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</si>
  <si>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</si>
  <si>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</si>
  <si>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</si>
  <si>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</si>
  <si>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</si>
  <si>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</si>
  <si>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</si>
  <si>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</si>
  <si>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</si>
  <si>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</si>
  <si>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</si>
  <si>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</si>
  <si>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</si>
  <si>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</si>
  <si>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</si>
  <si>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</si>
  <si>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</si>
  <si>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</si>
  <si>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</si>
  <si>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</si>
  <si>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</si>
  <si>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</si>
  <si>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</si>
  <si>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</si>
  <si>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</si>
  <si>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</si>
  <si>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</si>
  <si>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</si>
  <si>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</si>
  <si>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</si>
  <si>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</si>
  <si>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</si>
  <si>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</si>
  <si>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</si>
  <si>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</si>
  <si>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</si>
  <si>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</si>
  <si>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</si>
  <si>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</si>
  <si>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</si>
  <si>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</si>
  <si>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</si>
  <si>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</si>
  <si>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</si>
  <si>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</si>
  <si>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</si>
  <si>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</si>
  <si>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</si>
  <si>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</si>
  <si>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</si>
  <si>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</si>
  <si>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</si>
  <si>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</si>
  <si>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</si>
  <si>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</si>
  <si>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</si>
  <si>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</si>
  <si>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</si>
  <si>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</si>
  <si>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</si>
  <si>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</si>
  <si>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</si>
  <si>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</si>
  <si>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</si>
  <si>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</si>
  <si>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</si>
  <si>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</si>
  <si>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</si>
  <si>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</si>
  <si>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</si>
  <si>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</si>
  <si>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</si>
  <si>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</si>
  <si>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</si>
  <si>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</si>
  <si>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</si>
  <si>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</si>
  <si>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</si>
  <si>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</si>
  <si>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</si>
  <si>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</si>
  <si>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</si>
  <si>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</si>
  <si>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</si>
  <si>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</si>
  <si>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</si>
  <si>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</si>
  <si>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</si>
  <si>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</si>
  <si>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</si>
  <si>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</si>
  <si>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</si>
  <si>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</si>
  <si>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</si>
  <si>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</si>
  <si>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</si>
  <si>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</si>
  <si>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</si>
  <si>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</si>
  <si>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</si>
  <si>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</si>
  <si>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</si>
  <si>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</si>
  <si>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</si>
  <si>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</si>
  <si>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</si>
  <si>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</si>
  <si>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</si>
  <si>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</si>
  <si>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</si>
  <si>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</si>
  <si>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</si>
  <si>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</si>
  <si>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</si>
  <si>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</si>
  <si>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</si>
  <si>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</si>
  <si>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</si>
  <si>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</si>
  <si>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</si>
  <si>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</si>
  <si>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</si>
  <si>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</si>
  <si>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</si>
  <si>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</si>
  <si>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</si>
  <si>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</si>
  <si>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</si>
  <si>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</si>
  <si>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</si>
  <si>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</si>
  <si>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</si>
  <si>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</si>
  <si>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</si>
  <si>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</si>
  <si>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</si>
  <si>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</si>
  <si>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</si>
  <si>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</si>
  <si>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</si>
  <si>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</si>
  <si>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</si>
  <si>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</si>
  <si>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</si>
  <si>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</si>
  <si>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</si>
  <si>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</si>
  <si>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</si>
  <si>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</si>
  <si>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</si>
  <si>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</si>
  <si>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</si>
  <si>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</si>
  <si>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</si>
  <si>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</si>
  <si>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</si>
  <si>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</si>
  <si>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</si>
  <si>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</si>
  <si>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</si>
  <si>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</si>
  <si>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</si>
  <si>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</si>
  <si>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</si>
  <si>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</si>
  <si>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</si>
  <si>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</si>
  <si>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</si>
  <si>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</si>
  <si>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</si>
  <si>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</si>
  <si>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</si>
  <si>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</si>
  <si>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</si>
  <si>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</si>
  <si>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</si>
  <si>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</si>
  <si>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</si>
  <si>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</si>
  <si>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</si>
  <si>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</si>
  <si>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</si>
  <si>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</si>
  <si>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</si>
  <si>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</si>
  <si>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</si>
  <si>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</si>
  <si>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</si>
  <si>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</si>
  <si>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</si>
  <si>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</si>
  <si>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</si>
  <si>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</si>
  <si>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</si>
  <si>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</si>
  <si>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</si>
  <si>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</si>
  <si>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</si>
  <si>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</si>
  <si>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</si>
  <si>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</si>
  <si>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</si>
  <si>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</si>
  <si>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</si>
  <si>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</si>
  <si>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</si>
  <si>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</si>
  <si>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</si>
  <si>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</si>
  <si>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</si>
  <si>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</si>
  <si>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</si>
  <si>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</si>
  <si>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</si>
  <si>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</si>
  <si>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</si>
  <si>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</si>
  <si>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</si>
  <si>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</si>
  <si>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</si>
  <si>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</si>
  <si>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</si>
  <si>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</si>
  <si>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</si>
  <si>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</si>
  <si>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</si>
  <si>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</si>
  <si>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</si>
  <si>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</si>
  <si>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</si>
  <si>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</si>
  <si>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</si>
  <si>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</si>
  <si>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</si>
  <si>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</si>
  <si>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</si>
  <si>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</si>
  <si>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</si>
  <si>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</si>
  <si>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</si>
  <si>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</si>
  <si>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</si>
  <si>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</si>
  <si>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</si>
  <si>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</si>
  <si>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</si>
  <si>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</si>
  <si>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</si>
  <si>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</si>
  <si>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</si>
  <si>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</si>
  <si>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</si>
  <si>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</si>
  <si>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</si>
  <si>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</si>
  <si>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</si>
  <si>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</si>
  <si>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</si>
  <si>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</si>
  <si>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</si>
  <si>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</si>
  <si>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</si>
  <si>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</si>
  <si>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</si>
  <si>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</si>
  <si>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</si>
  <si>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</si>
  <si>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</si>
  <si>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</si>
  <si>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</si>
  <si>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</si>
  <si>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</si>
  <si>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</si>
  <si>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</si>
  <si>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</si>
  <si>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</si>
  <si>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</si>
  <si>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</si>
  <si>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</si>
  <si>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</si>
  <si>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</si>
  <si>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</si>
  <si>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</si>
  <si>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</si>
  <si>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</si>
  <si>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</si>
  <si>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</si>
  <si>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</si>
  <si>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</si>
  <si>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</si>
  <si>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</si>
  <si>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</si>
  <si>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</si>
  <si>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</si>
  <si>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</si>
  <si>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</si>
  <si>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</si>
  <si>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</si>
  <si>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</si>
  <si>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</si>
  <si>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</si>
  <si>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</si>
  <si>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</si>
  <si>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</si>
  <si>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</si>
  <si>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</si>
  <si>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</si>
  <si>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</si>
  <si>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</si>
  <si>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</si>
  <si>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</si>
  <si>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</si>
  <si>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</si>
  <si>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</si>
  <si>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</si>
  <si>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</si>
  <si>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</si>
  <si>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</si>
  <si>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</si>
  <si>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</si>
  <si>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</si>
  <si>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</si>
  <si>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</si>
  <si>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</si>
  <si>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</si>
  <si>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</si>
  <si>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</si>
  <si>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</si>
  <si>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</si>
  <si>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</si>
  <si>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</si>
  <si>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</si>
  <si>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</si>
  <si>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</si>
  <si>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</si>
  <si>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</si>
  <si>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</si>
  <si>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</si>
  <si>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</si>
  <si>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</si>
  <si>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</si>
  <si>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</si>
  <si>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</si>
  <si>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</si>
  <si>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</si>
  <si>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</si>
  <si>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</si>
  <si>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</si>
  <si>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</si>
  <si>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</si>
  <si>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</si>
  <si>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</si>
  <si>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</si>
  <si>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</si>
  <si>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</si>
  <si>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</si>
  <si>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</si>
  <si>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</si>
  <si>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</si>
  <si>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</si>
  <si>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</si>
  <si>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</si>
  <si>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</si>
  <si>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</si>
  <si>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</si>
  <si>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</si>
  <si>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</si>
  <si>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</si>
  <si>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</si>
  <si>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</si>
  <si>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</si>
  <si>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</si>
  <si>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</si>
  <si>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</si>
  <si>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</si>
  <si>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</si>
  <si>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</si>
  <si>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</si>
  <si>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</si>
  <si>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</si>
  <si>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</si>
  <si>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</si>
  <si>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</si>
  <si>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</si>
  <si>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</si>
  <si>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</si>
  <si>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</si>
  <si>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</si>
  <si>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</si>
  <si>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</si>
  <si>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</si>
  <si>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</si>
  <si>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</si>
  <si>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</si>
  <si>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</si>
  <si>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</si>
  <si>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</si>
  <si>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</si>
  <si>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</si>
  <si>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</si>
  <si>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</si>
  <si>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</si>
  <si>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</si>
  <si>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</si>
  <si>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</si>
  <si>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</si>
  <si>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</si>
  <si>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</si>
  <si>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</si>
  <si>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</si>
  <si>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</si>
  <si>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</si>
  <si>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</si>
  <si>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</si>
  <si>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</si>
  <si>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</si>
  <si>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</si>
  <si>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</si>
  <si>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</si>
  <si>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</si>
  <si>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</si>
  <si>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</si>
  <si>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</si>
  <si>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</si>
  <si>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</si>
  <si>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</si>
  <si>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</si>
  <si>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</si>
  <si>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</si>
  <si>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</si>
  <si>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</si>
  <si>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</si>
  <si>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</si>
  <si>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</si>
  <si>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</si>
  <si>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</si>
  <si>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</si>
  <si>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</si>
  <si>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</si>
  <si>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</si>
  <si>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</si>
  <si>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</si>
  <si>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</si>
  <si>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</si>
  <si>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</si>
  <si>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</si>
  <si>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</si>
  <si>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</si>
  <si>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</si>
  <si>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</si>
  <si>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</si>
  <si>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</si>
  <si>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</si>
  <si>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</si>
  <si>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</si>
  <si>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</si>
  <si>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</si>
  <si>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</si>
  <si>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</si>
  <si>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</si>
  <si>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</si>
  <si>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</si>
  <si>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</si>
  <si>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</si>
  <si>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</si>
  <si>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</si>
  <si>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</si>
  <si>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</si>
  <si>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</si>
  <si>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</si>
  <si>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</si>
  <si>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</si>
  <si>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</si>
  <si>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</si>
  <si>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</si>
  <si>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</si>
  <si>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</si>
  <si>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</si>
  <si>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</si>
  <si>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</si>
  <si>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</si>
  <si>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</si>
  <si>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</si>
  <si>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</si>
  <si>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</si>
  <si>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</si>
  <si>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</si>
  <si>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</si>
  <si>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</si>
  <si>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</si>
  <si>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</si>
  <si>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</si>
  <si>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</si>
  <si>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</si>
  <si>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</si>
  <si>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</si>
  <si>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</si>
  <si>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</si>
  <si>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</si>
  <si>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</si>
  <si>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</si>
  <si>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</si>
  <si>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</si>
  <si>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</si>
  <si>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</si>
  <si>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</si>
  <si>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</si>
  <si>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</si>
  <si>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</si>
  <si>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</si>
  <si>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</si>
  <si>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</si>
  <si>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</si>
  <si>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</si>
  <si>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</si>
  <si>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</si>
  <si>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</si>
  <si>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</si>
  <si>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</si>
  <si>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</si>
  <si>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</si>
  <si>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</si>
  <si>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</si>
  <si>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</si>
  <si>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</si>
  <si>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</si>
  <si>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</si>
  <si>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</si>
  <si>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</si>
  <si>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</si>
  <si>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</si>
  <si>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</si>
  <si>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</si>
  <si>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</si>
  <si>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</si>
  <si>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</si>
  <si>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</si>
  <si>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</si>
  <si>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</si>
  <si>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</si>
  <si>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</si>
  <si>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</si>
  <si>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</si>
  <si>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</si>
  <si>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</si>
  <si>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</si>
  <si>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</si>
  <si>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</si>
  <si>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</si>
  <si>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</si>
  <si>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</si>
  <si>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</si>
  <si>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</si>
  <si>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</si>
  <si>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</si>
  <si>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</si>
  <si>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</si>
  <si>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</si>
  <si>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</si>
  <si>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</si>
  <si>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</si>
  <si>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</si>
  <si>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</si>
  <si>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</si>
  <si>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</si>
  <si>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</si>
  <si>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</si>
  <si>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</si>
  <si>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</si>
  <si>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</si>
  <si>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</si>
  <si>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</si>
  <si>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</si>
  <si>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</si>
  <si>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</si>
  <si>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</si>
  <si>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</si>
  <si>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</si>
  <si>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</si>
  <si>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</si>
  <si>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</si>
  <si>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</si>
  <si>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</si>
  <si>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</si>
  <si>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</si>
  <si>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</si>
  <si>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</si>
  <si>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</si>
  <si>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</si>
  <si>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</si>
  <si>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</si>
  <si>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</si>
  <si>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</si>
  <si>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</si>
  <si>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</si>
  <si>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</si>
  <si>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</si>
  <si>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</si>
  <si>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</si>
  <si>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</si>
  <si>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</si>
  <si>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</si>
  <si>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</si>
  <si>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</si>
  <si>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</si>
  <si>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</si>
  <si>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</si>
  <si>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</si>
  <si>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</si>
  <si>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</si>
  <si>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</si>
  <si>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</si>
  <si>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</si>
  <si>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</si>
  <si>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</si>
  <si>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</si>
  <si>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</si>
  <si>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</si>
  <si>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</si>
  <si>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</si>
  <si>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</si>
  <si>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</si>
  <si>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</si>
  <si>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</si>
  <si>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</si>
  <si>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</si>
  <si>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</si>
  <si>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</si>
  <si>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</si>
  <si>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</si>
  <si>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</si>
  <si>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</si>
  <si>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</si>
  <si>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</si>
  <si>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</si>
  <si>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</si>
  <si>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</si>
  <si>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</si>
  <si>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</si>
  <si>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</si>
  <si>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</si>
  <si>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</si>
  <si>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</si>
  <si>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</si>
  <si>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</si>
  <si>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</si>
  <si>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</si>
  <si>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</si>
  <si>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</si>
  <si>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</si>
  <si>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</si>
  <si>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</si>
  <si>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</si>
  <si>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</si>
  <si>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</si>
  <si>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</si>
  <si>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</si>
  <si>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</si>
  <si>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</si>
  <si>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</si>
  <si>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</si>
  <si>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</si>
  <si>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</si>
  <si>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</si>
  <si>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</si>
  <si>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</si>
  <si>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</si>
  <si>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</si>
  <si>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</si>
  <si>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</si>
  <si>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</si>
  <si>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</si>
  <si>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</si>
  <si>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</si>
  <si>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</si>
  <si>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</si>
  <si>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</si>
  <si>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</si>
  <si>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</si>
  <si>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</si>
  <si>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</si>
  <si>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</si>
  <si>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</si>
  <si>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</si>
  <si>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</si>
  <si>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</si>
  <si>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</si>
  <si>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</si>
  <si>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</si>
  <si>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</si>
  <si>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</si>
  <si>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</si>
  <si>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</si>
  <si>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</si>
  <si>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</si>
  <si>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</si>
  <si>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</si>
  <si>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</si>
  <si>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</si>
  <si>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</si>
  <si>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</si>
  <si>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</si>
  <si>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</si>
  <si>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</si>
  <si>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</si>
  <si>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</si>
  <si>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</si>
  <si>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</si>
  <si>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</si>
  <si>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</si>
  <si>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</si>
  <si>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</si>
  <si>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</si>
  <si>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</si>
  <si>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</si>
  <si>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</si>
  <si>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</si>
  <si>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</si>
  <si>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</si>
  <si>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</si>
  <si>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</si>
  <si>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</si>
  <si>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</si>
  <si>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</si>
  <si>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</si>
  <si>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</si>
  <si>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</si>
  <si>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</si>
  <si>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</si>
  <si>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</si>
  <si>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</si>
  <si>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</si>
  <si>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</si>
  <si>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</si>
  <si>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</si>
  <si>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</si>
  <si>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</si>
  <si>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</si>
  <si>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</si>
  <si>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</si>
  <si>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</si>
  <si>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</si>
  <si>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</si>
  <si>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</si>
  <si>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</si>
  <si>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</si>
  <si>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</si>
  <si>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</si>
  <si>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</si>
  <si>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</si>
  <si>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</si>
  <si>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</si>
  <si>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</si>
  <si>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</si>
  <si>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</si>
  <si>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</si>
  <si>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</si>
  <si>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</si>
  <si>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</si>
  <si>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</si>
  <si>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</si>
  <si>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</si>
  <si>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</si>
  <si>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</si>
  <si>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</si>
  <si>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</si>
  <si>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</si>
  <si>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</si>
  <si>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</si>
  <si>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</si>
  <si>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</si>
  <si>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</si>
  <si>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</si>
  <si>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</si>
  <si>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</si>
  <si>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</si>
  <si>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</si>
  <si>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</si>
  <si>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</si>
  <si>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</si>
  <si>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</si>
  <si>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</si>
  <si>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</si>
  <si>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</si>
  <si>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</si>
  <si>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</si>
  <si>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</si>
  <si>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</si>
  <si>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</si>
  <si>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</si>
  <si>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</si>
  <si>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</si>
  <si>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</si>
  <si>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</si>
  <si>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</si>
  <si>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</si>
  <si>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</si>
  <si>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</si>
  <si>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</si>
  <si>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</si>
  <si>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</si>
  <si>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</si>
  <si>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</si>
  <si>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</si>
  <si>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</si>
  <si>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</si>
  <si>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</si>
  <si>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</si>
  <si>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</si>
  <si>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</si>
  <si>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</si>
  <si>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</si>
  <si>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</si>
  <si>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</si>
  <si>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</si>
  <si>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</si>
  <si>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</si>
  <si>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</si>
  <si>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</si>
  <si>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</si>
  <si>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</si>
  <si>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</si>
  <si>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</si>
  <si>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</si>
  <si>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</si>
  <si>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</si>
  <si>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</si>
  <si>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</si>
  <si>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</si>
  <si>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</si>
  <si>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</si>
  <si>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</si>
  <si>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</si>
  <si>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</si>
  <si>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</si>
  <si>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</si>
  <si>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</si>
  <si>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</si>
  <si>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</si>
  <si>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</si>
  <si>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</si>
  <si>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</si>
  <si>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</si>
  <si>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</si>
  <si>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</si>
  <si>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</si>
  <si>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</si>
  <si>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</si>
  <si>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</si>
  <si>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</si>
  <si>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</si>
  <si>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</si>
  <si>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</si>
  <si>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</si>
  <si>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</si>
  <si>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</si>
  <si>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</si>
  <si>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</si>
  <si>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</si>
  <si>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</si>
  <si>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</si>
  <si>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</si>
  <si>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</si>
  <si>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</si>
  <si>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</si>
  <si>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</si>
  <si>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</si>
  <si>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</si>
  <si>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</si>
  <si>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</si>
  <si>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</si>
  <si>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</si>
  <si>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</si>
  <si>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</si>
  <si>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</si>
  <si>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</si>
  <si>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</si>
  <si>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</si>
  <si>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</si>
  <si>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</si>
  <si>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</si>
  <si>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</si>
  <si>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</si>
  <si>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</si>
  <si>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</si>
  <si>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</si>
  <si>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</si>
  <si>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</si>
  <si>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</si>
  <si>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</si>
  <si>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</si>
  <si>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</si>
  <si>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</si>
  <si>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</si>
  <si>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</si>
  <si>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</si>
  <si>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</si>
  <si>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</si>
  <si>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</si>
  <si>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</si>
  <si>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</si>
  <si>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</si>
  <si>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</si>
  <si>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</si>
  <si>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</si>
  <si>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</si>
  <si>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</si>
  <si>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</si>
  <si>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</si>
  <si>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</si>
  <si>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</si>
  <si>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</si>
  <si>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</si>
  <si>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</si>
  <si>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</si>
  <si>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</si>
  <si>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</si>
  <si>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</si>
  <si>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</si>
  <si>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</si>
  <si>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</si>
  <si>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</si>
  <si>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</si>
  <si>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</si>
  <si>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</si>
  <si>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</si>
  <si>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</si>
  <si>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</si>
  <si>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</si>
  <si>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</si>
  <si>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</si>
  <si>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</si>
  <si>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</si>
  <si>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</si>
  <si>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</si>
  <si>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</si>
  <si>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</si>
  <si>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</si>
  <si>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</si>
  <si>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</si>
  <si>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</si>
  <si>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</si>
  <si>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</si>
  <si>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</si>
  <si>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</si>
  <si>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</si>
  <si>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</si>
  <si>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</si>
  <si>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</si>
  <si>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</si>
  <si>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</si>
  <si>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</si>
  <si>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</si>
  <si>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</si>
  <si>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</si>
  <si>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</si>
  <si>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</si>
  <si>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</si>
  <si>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</si>
  <si>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</si>
  <si>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</si>
  <si>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</si>
  <si>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</si>
  <si>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</si>
  <si>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</si>
  <si>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</si>
  <si>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</si>
  <si>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</si>
  <si>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</si>
  <si>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</si>
  <si>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</si>
  <si>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</si>
  <si>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</si>
  <si>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</si>
  <si>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</si>
  <si>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</si>
  <si>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</si>
  <si>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</si>
  <si>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</si>
  <si>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</si>
  <si>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</si>
  <si>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</si>
  <si>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</si>
  <si>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</si>
  <si>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</si>
  <si>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</si>
  <si>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</si>
  <si>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</si>
  <si>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</si>
  <si>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</si>
  <si>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</si>
  <si>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</si>
  <si>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</si>
  <si>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</si>
  <si>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</si>
  <si>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</si>
  <si>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</si>
  <si>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</si>
  <si>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</si>
  <si>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</si>
  <si>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</si>
  <si>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</si>
  <si>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</si>
  <si>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</si>
  <si>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</si>
  <si>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</si>
  <si>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</si>
  <si>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</si>
  <si>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</si>
  <si>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</si>
  <si>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</si>
  <si>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</si>
  <si>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</si>
  <si>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</si>
  <si>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</si>
  <si>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</si>
  <si>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</si>
  <si>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</si>
  <si>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</si>
  <si>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</si>
  <si>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</si>
  <si>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</si>
  <si>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</si>
  <si>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</si>
  <si>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</si>
  <si>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</si>
  <si>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</si>
  <si>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</si>
  <si>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</si>
  <si>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</si>
  <si>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</si>
  <si>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</si>
  <si>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</si>
  <si>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</si>
  <si>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</si>
  <si>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</si>
  <si>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</si>
  <si>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</si>
  <si>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</si>
  <si>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</si>
  <si>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</si>
  <si>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</si>
  <si>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</si>
  <si>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</si>
  <si>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</si>
  <si>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</si>
  <si>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</si>
  <si>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</si>
  <si>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</si>
  <si>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</si>
  <si>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</si>
  <si>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</si>
  <si>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</si>
  <si>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</si>
  <si>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</si>
  <si>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</si>
  <si>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</si>
  <si>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</si>
  <si>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</si>
  <si>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</si>
  <si>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</si>
  <si>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</si>
  <si>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</si>
  <si>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</si>
  <si>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</si>
  <si>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</si>
  <si>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</si>
  <si>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</si>
  <si>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</si>
  <si>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</si>
  <si>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</si>
  <si>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</si>
  <si>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</si>
  <si>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</si>
  <si>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</si>
  <si>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</si>
  <si>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</si>
  <si>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</si>
  <si>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</si>
  <si>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</si>
  <si>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</si>
  <si>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</si>
  <si>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</si>
  <si>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</si>
  <si>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</si>
  <si>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</si>
  <si>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</si>
  <si>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</si>
  <si>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</si>
  <si>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</si>
  <si>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</si>
  <si>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</si>
  <si>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</si>
  <si>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</si>
  <si>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</si>
  <si>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</si>
  <si>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</si>
  <si>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</si>
  <si>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</si>
  <si>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</si>
  <si>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</si>
  <si>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</si>
  <si>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</si>
  <si>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</si>
  <si>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</si>
  <si>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</si>
  <si>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</si>
  <si>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</si>
  <si>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</si>
  <si>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</si>
  <si>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</si>
  <si>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</si>
  <si>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</si>
  <si>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</si>
  <si>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</si>
  <si>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</si>
  <si>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</si>
  <si>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</si>
  <si>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</si>
  <si>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</si>
  <si>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</si>
  <si>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</si>
  <si>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</si>
  <si>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</si>
  <si>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</si>
  <si>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</si>
  <si>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</si>
  <si>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</si>
  <si>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</si>
  <si>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</si>
  <si>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</si>
  <si>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</si>
  <si>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</si>
  <si>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</si>
  <si>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</si>
  <si>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</si>
  <si>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</si>
  <si>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</si>
  <si>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</si>
  <si>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</si>
  <si>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</si>
  <si>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</si>
  <si>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</si>
  <si>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</si>
  <si>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</si>
  <si>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</si>
  <si>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</si>
  <si>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</si>
  <si>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</si>
  <si>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</si>
  <si>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</si>
  <si>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</si>
  <si>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</si>
  <si>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</si>
  <si>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</si>
  <si>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</si>
  <si>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</si>
  <si>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</si>
  <si>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</si>
  <si>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</si>
  <si>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</si>
  <si>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</si>
  <si>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</si>
  <si>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</si>
  <si>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</si>
  <si>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</si>
  <si>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</si>
  <si>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</si>
  <si>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</si>
  <si>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</si>
  <si>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</si>
  <si>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</si>
  <si>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</si>
  <si>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</si>
  <si>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</si>
  <si>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</si>
  <si>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</si>
  <si>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</si>
  <si>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</si>
  <si>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</si>
  <si>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</si>
  <si>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</si>
  <si>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</si>
  <si>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</si>
  <si>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</si>
  <si>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</si>
  <si>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</si>
  <si>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</si>
  <si>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</si>
  <si>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</si>
  <si>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</si>
  <si>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</si>
  <si>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</si>
  <si>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</si>
  <si>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</si>
  <si>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</si>
  <si>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</si>
  <si>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</si>
  <si>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</si>
  <si>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</si>
  <si>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</si>
  <si>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</si>
  <si>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</si>
  <si>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</si>
  <si>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</si>
  <si>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</si>
  <si>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</si>
  <si>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</si>
  <si>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</si>
  <si>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</si>
  <si>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</si>
  <si>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</si>
  <si>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</si>
  <si>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</si>
  <si>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</si>
  <si>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</si>
  <si>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</si>
  <si>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</si>
  <si>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</si>
  <si>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</si>
  <si>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</si>
  <si>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</si>
  <si>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</si>
  <si>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</si>
  <si>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</si>
  <si>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</si>
  <si>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</si>
  <si>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</si>
  <si>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</si>
  <si>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</si>
  <si>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</si>
  <si>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</si>
  <si>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</si>
  <si>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</si>
  <si>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</si>
  <si>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</si>
  <si>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</si>
  <si>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</si>
  <si>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</si>
  <si>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</si>
  <si>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</si>
  <si>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</si>
  <si>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</si>
  <si>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</si>
  <si>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</si>
  <si>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</si>
  <si>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</si>
  <si>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</si>
  <si>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</si>
  <si>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</si>
  <si>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</si>
  <si>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</si>
  <si>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</si>
  <si>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</si>
  <si>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</si>
  <si>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</si>
  <si>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</si>
  <si>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</si>
  <si>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</si>
  <si>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</si>
  <si>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</si>
  <si>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</si>
  <si>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</si>
  <si>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</si>
  <si>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</si>
  <si>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</si>
  <si>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</si>
  <si>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</si>
  <si>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</si>
  <si>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</si>
  <si>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</si>
  <si>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</si>
  <si>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</si>
  <si>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</si>
  <si>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</si>
  <si>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</si>
  <si>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</si>
  <si>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</si>
  <si>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</si>
  <si>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</si>
  <si>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</si>
  <si>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</si>
  <si>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</si>
  <si>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</si>
  <si>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</si>
  <si>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</si>
  <si>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</si>
  <si>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</si>
  <si>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</si>
  <si>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</si>
  <si>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</si>
  <si>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</si>
  <si>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</si>
  <si>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</si>
  <si>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</si>
  <si>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</si>
  <si>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</si>
  <si>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</si>
  <si>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</si>
  <si>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</si>
  <si>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</si>
  <si>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</si>
  <si>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</si>
  <si>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</si>
  <si>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</si>
  <si>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</si>
  <si>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</si>
  <si>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</si>
  <si>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</si>
  <si>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</si>
  <si>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</si>
  <si>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</si>
  <si>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</si>
  <si>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</si>
  <si>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</si>
  <si>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</si>
  <si>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</si>
  <si>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</si>
  <si>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</si>
  <si>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</si>
  <si>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</si>
  <si>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</si>
  <si>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</si>
  <si>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</si>
  <si>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</si>
  <si>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</si>
  <si>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</si>
  <si>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</si>
  <si>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</si>
  <si>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</si>
  <si>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</si>
  <si>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</si>
  <si>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</si>
  <si>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</si>
  <si>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</si>
  <si>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</si>
  <si>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</si>
  <si>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</si>
  <si>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</si>
  <si>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</si>
  <si>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</si>
  <si>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</si>
  <si>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</si>
  <si>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</si>
  <si>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</si>
  <si>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</si>
  <si>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</si>
  <si>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</si>
  <si>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</si>
  <si>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</si>
  <si>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</si>
  <si>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</si>
  <si>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</si>
  <si>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</si>
  <si>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</si>
  <si>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</si>
  <si>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</si>
  <si>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</si>
  <si>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</si>
  <si>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</si>
  <si>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</si>
  <si>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</si>
  <si>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</si>
  <si>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</si>
  <si>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</si>
  <si>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</si>
  <si>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</si>
  <si>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</si>
  <si>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</si>
  <si>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</si>
  <si>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</si>
  <si>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</si>
  <si>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</si>
  <si>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</si>
  <si>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</si>
  <si>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</si>
  <si>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</si>
  <si>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</si>
  <si>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</si>
  <si>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</si>
  <si>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</si>
  <si>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</si>
  <si>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</si>
  <si>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</si>
  <si>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</si>
  <si>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</si>
  <si>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</si>
  <si>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</si>
  <si>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</si>
  <si>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</si>
  <si>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</si>
  <si>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</si>
  <si>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</si>
  <si>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</si>
  <si>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</si>
  <si>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</si>
  <si>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</si>
  <si>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</si>
  <si>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</si>
  <si>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</si>
  <si>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</si>
  <si>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</si>
  <si>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</si>
  <si>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</si>
  <si>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</si>
  <si>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</si>
  <si>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</si>
  <si>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</si>
  <si>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</si>
  <si>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</si>
  <si>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</si>
  <si>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</si>
  <si>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</si>
  <si>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</si>
  <si>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</si>
  <si>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</si>
  <si>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</si>
  <si>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</si>
  <si>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</si>
  <si>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</si>
  <si>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</si>
  <si>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</si>
  <si>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</si>
  <si>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</si>
  <si>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</si>
  <si>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</si>
  <si>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</si>
  <si>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</si>
  <si>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</si>
  <si>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</si>
  <si>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</si>
  <si>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</si>
  <si>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</si>
  <si>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</si>
  <si>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</si>
  <si>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</si>
  <si>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</si>
  <si>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</si>
  <si>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</si>
  <si>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</si>
  <si>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</si>
  <si>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</si>
  <si>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</si>
  <si>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</si>
  <si>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</si>
  <si>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</si>
  <si>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</si>
  <si>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</si>
  <si>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</si>
  <si>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</si>
  <si>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</si>
  <si>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</si>
  <si>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</si>
  <si>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</si>
  <si>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</si>
  <si>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</si>
  <si>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</si>
  <si>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</si>
  <si>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</si>
  <si>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</si>
  <si>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</si>
  <si>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</si>
  <si>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</si>
  <si>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</si>
  <si>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</si>
  <si>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</si>
  <si>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</si>
  <si>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</si>
  <si>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</si>
  <si>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</si>
  <si>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</si>
  <si>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</si>
  <si>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</si>
  <si>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</si>
  <si>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</si>
  <si>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</si>
  <si>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</si>
  <si>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</si>
  <si>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</si>
  <si>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</si>
  <si>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</si>
  <si>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</si>
  <si>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</si>
  <si>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</si>
  <si>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</si>
  <si>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</si>
  <si>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</si>
  <si>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</si>
  <si>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</si>
  <si>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</si>
  <si>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</si>
  <si>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</si>
  <si>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</si>
  <si>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</si>
  <si>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</si>
  <si>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</si>
  <si>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</si>
  <si>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</si>
  <si>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</si>
  <si>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</si>
  <si>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</si>
  <si>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</si>
  <si>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</si>
  <si>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</si>
  <si>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</si>
  <si>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</si>
  <si>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</si>
  <si>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</si>
  <si>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</si>
  <si>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</si>
  <si>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</si>
  <si>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</si>
  <si>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</si>
  <si>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</si>
  <si>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</si>
  <si>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</si>
  <si>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</si>
  <si>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</si>
  <si>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</si>
  <si>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</si>
  <si>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</si>
  <si>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</si>
  <si>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</si>
  <si>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</si>
  <si>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</si>
  <si>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</si>
  <si>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</si>
  <si>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</si>
  <si>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</si>
  <si>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</si>
  <si>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</si>
  <si>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</si>
  <si>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</si>
  <si>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</si>
  <si>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</si>
  <si>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</si>
  <si>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</si>
  <si>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</si>
  <si>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</si>
  <si>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</si>
  <si>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</si>
  <si>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</si>
  <si>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</si>
  <si>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</si>
  <si>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</si>
  <si>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</si>
  <si>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</si>
  <si>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</si>
  <si>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</si>
  <si>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</si>
  <si>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</si>
  <si>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</si>
  <si>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</si>
  <si>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</si>
  <si>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</si>
  <si>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</si>
  <si>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</si>
  <si>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</si>
  <si>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</si>
  <si>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</si>
  <si>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</si>
  <si>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</si>
  <si>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</si>
  <si>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</si>
  <si>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</si>
  <si>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</si>
  <si>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</si>
  <si>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</si>
  <si>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</si>
  <si>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</si>
  <si>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</si>
  <si>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</si>
  <si>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</si>
  <si>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</si>
  <si>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</si>
  <si>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</si>
  <si>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</si>
  <si>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</si>
  <si>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</si>
  <si>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</si>
  <si>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</si>
  <si>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</si>
  <si>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</si>
  <si>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</si>
  <si>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</si>
  <si>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</si>
  <si>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</si>
  <si>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</si>
  <si>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</si>
  <si>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</si>
  <si>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</si>
  <si>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</si>
  <si>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</si>
  <si>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</si>
  <si>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</si>
  <si>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</si>
  <si>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</si>
  <si>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</si>
  <si>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</si>
  <si>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</si>
  <si>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</si>
  <si>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</si>
  <si>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</si>
  <si>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</si>
  <si>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</si>
  <si>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</si>
  <si>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</si>
  <si>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</si>
  <si>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</si>
  <si>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</si>
  <si>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</si>
  <si>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</si>
  <si>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</si>
  <si>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</si>
  <si>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</si>
  <si>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</si>
  <si>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</si>
  <si>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</si>
  <si>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</si>
  <si>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</si>
  <si>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</si>
  <si>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</si>
  <si>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</si>
  <si>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</si>
  <si>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</si>
  <si>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</si>
  <si>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</si>
  <si>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</si>
  <si>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</si>
  <si>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</si>
  <si>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</si>
  <si>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</si>
  <si>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</si>
  <si>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</si>
  <si>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</si>
  <si>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</si>
  <si>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</si>
  <si>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</si>
  <si>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</si>
  <si>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</si>
  <si>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</si>
  <si>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</si>
  <si>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</si>
  <si>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</si>
  <si>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</si>
  <si>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</si>
  <si>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</si>
  <si>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</si>
  <si>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</si>
  <si>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</si>
  <si>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</si>
  <si>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</si>
  <si>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</si>
  <si>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</si>
  <si>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</si>
  <si>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</si>
  <si>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</si>
  <si>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</si>
  <si>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</si>
  <si>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</si>
  <si>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</si>
  <si>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</si>
  <si>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</si>
  <si>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</si>
  <si>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</si>
  <si>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</si>
  <si>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</si>
  <si>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</si>
  <si>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</si>
  <si>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</si>
  <si>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</si>
  <si>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</si>
  <si>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</si>
  <si>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</si>
  <si>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</si>
  <si>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</si>
  <si>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</si>
  <si>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</si>
  <si>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</si>
  <si>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</si>
  <si>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</si>
  <si>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</si>
  <si>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</si>
  <si>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</si>
  <si>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</si>
  <si>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</si>
  <si>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</si>
  <si>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</si>
  <si>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</si>
  <si>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</si>
  <si>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</si>
  <si>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</si>
  <si>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</si>
  <si>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</si>
  <si>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</si>
  <si>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</si>
  <si>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</si>
  <si>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</si>
  <si>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</si>
  <si>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</si>
  <si>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</si>
  <si>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</si>
  <si>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</si>
  <si>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</si>
  <si>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</si>
  <si>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</si>
  <si>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</si>
  <si>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</si>
  <si>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</si>
  <si>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</si>
  <si>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</si>
  <si>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</si>
  <si>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</si>
  <si>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</si>
  <si>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</si>
  <si>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</si>
  <si>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</si>
  <si>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</si>
  <si>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</si>
  <si>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</si>
  <si>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</si>
  <si>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</si>
  <si>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</si>
  <si>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</si>
  <si>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</si>
  <si>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</si>
  <si>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</si>
  <si>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</si>
  <si>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</si>
  <si>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</si>
  <si>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</si>
  <si>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</si>
  <si>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</si>
  <si>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</si>
  <si>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</si>
  <si>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</si>
  <si>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</si>
  <si>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</si>
  <si>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</si>
  <si>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</si>
  <si>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</si>
  <si>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</si>
  <si>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</si>
  <si>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</si>
  <si>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</si>
  <si>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</si>
  <si>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</si>
  <si>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</si>
  <si>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</si>
  <si>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</si>
  <si>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</si>
  <si>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</si>
  <si>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</si>
  <si>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</si>
  <si>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</si>
  <si>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</si>
  <si>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</si>
  <si>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</si>
  <si>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</si>
  <si>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</si>
  <si>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</si>
  <si>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</si>
  <si>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</si>
  <si>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</si>
  <si>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</si>
  <si>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</si>
  <si>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</si>
  <si>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</si>
  <si>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</si>
  <si>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</si>
  <si>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</si>
  <si>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</si>
  <si>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</si>
  <si>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</si>
  <si>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</si>
  <si>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</si>
  <si>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</si>
  <si>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</si>
  <si>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</si>
  <si>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</si>
  <si>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</si>
  <si>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</si>
  <si>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</si>
  <si>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</si>
  <si>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</si>
  <si>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</si>
  <si>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</si>
  <si>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</si>
  <si>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</si>
  <si>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</si>
  <si>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</si>
  <si>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</si>
  <si>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</si>
  <si>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</si>
  <si>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</si>
  <si>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</si>
  <si>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</si>
  <si>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</si>
  <si>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</si>
  <si>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</si>
  <si>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</si>
  <si>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</si>
  <si>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</si>
  <si>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</si>
  <si>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</si>
  <si>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</si>
  <si>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</si>
  <si>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</si>
  <si>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</si>
  <si>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</si>
  <si>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</si>
  <si>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</si>
  <si>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</si>
  <si>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</si>
  <si>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</si>
  <si>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</si>
  <si>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</si>
  <si>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</si>
  <si>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</si>
  <si>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</si>
  <si>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</si>
  <si>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</si>
  <si>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</si>
  <si>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</si>
  <si>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</si>
  <si>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</si>
  <si>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</si>
  <si>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</si>
  <si>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</si>
  <si>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</si>
  <si>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</si>
  <si>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</si>
  <si>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</si>
  <si>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</si>
  <si>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</si>
  <si>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</si>
  <si>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</si>
  <si>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</si>
  <si>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</si>
  <si>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</si>
  <si>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</si>
  <si>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</si>
  <si>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</si>
  <si>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</si>
  <si>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</si>
  <si>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</si>
  <si>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</si>
  <si>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</si>
  <si>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</si>
  <si>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</si>
  <si>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</si>
  <si>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</si>
  <si>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</si>
  <si>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</si>
  <si>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</si>
  <si>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</si>
  <si>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</si>
  <si>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</si>
  <si>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</si>
  <si>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</si>
  <si>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</si>
  <si>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</si>
  <si>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</si>
  <si>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</si>
  <si>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</si>
  <si>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</si>
  <si>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</si>
  <si>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</si>
  <si>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</si>
  <si>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</si>
  <si>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</si>
  <si>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</si>
  <si>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</si>
  <si>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</si>
  <si>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</si>
  <si>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</si>
  <si>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</si>
  <si>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</si>
  <si>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</si>
  <si>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</si>
  <si>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</si>
  <si>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</si>
  <si>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</si>
  <si>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</si>
  <si>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</si>
  <si>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</si>
  <si>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</si>
  <si>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</si>
  <si>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</si>
  <si>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</si>
  <si>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</si>
  <si>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</si>
  <si>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</si>
  <si>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</si>
  <si>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</si>
  <si>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</si>
  <si>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</si>
  <si>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</si>
  <si>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</si>
  <si>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</si>
  <si>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</si>
  <si>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</si>
  <si>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</si>
  <si>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</si>
  <si>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</si>
  <si>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</si>
  <si>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</si>
  <si>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</si>
  <si>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</si>
  <si>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</si>
  <si>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</si>
  <si>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</si>
  <si>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</si>
  <si>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</si>
  <si>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</si>
  <si>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</si>
  <si>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</si>
  <si>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</si>
  <si>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</si>
  <si>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</si>
  <si>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</si>
  <si>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</si>
  <si>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</si>
  <si>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</si>
  <si>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</si>
  <si>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</si>
  <si>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</si>
  <si>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</si>
  <si>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</si>
  <si>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</si>
  <si>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</si>
  <si>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</si>
  <si>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</si>
  <si>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</si>
  <si>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</si>
  <si>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</si>
  <si>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</si>
  <si>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</si>
  <si>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</si>
  <si>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</si>
  <si>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</si>
  <si>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</si>
  <si>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</si>
  <si>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</si>
  <si>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</si>
  <si>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</si>
  <si>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</si>
  <si>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</si>
  <si>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</si>
  <si>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</si>
  <si>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</si>
  <si>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</si>
  <si>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</si>
  <si>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</si>
  <si>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</si>
  <si>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</si>
  <si>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</si>
  <si>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</si>
  <si>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</si>
  <si>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</si>
  <si>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</si>
  <si>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</si>
  <si>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</si>
  <si>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</si>
  <si>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</si>
  <si>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</si>
  <si>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</si>
  <si>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</si>
  <si>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</si>
  <si>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</si>
  <si>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</si>
  <si>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</si>
  <si>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</si>
  <si>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</si>
  <si>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</si>
  <si>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</si>
  <si>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</si>
  <si>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</si>
  <si>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</si>
  <si>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</si>
  <si>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</si>
  <si>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</si>
  <si>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</si>
  <si>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</si>
  <si>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</si>
  <si>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</si>
  <si>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</si>
  <si>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</si>
  <si>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</si>
  <si>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</si>
  <si>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</si>
  <si>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</si>
  <si>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</si>
  <si>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</si>
  <si>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</si>
  <si>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</si>
  <si>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</si>
  <si>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</si>
  <si>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</si>
  <si>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</si>
  <si>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</si>
  <si>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</si>
  <si>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</si>
  <si>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</si>
  <si>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</si>
  <si>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</si>
  <si>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</si>
  <si>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</si>
  <si>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</si>
  <si>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</si>
  <si>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</si>
  <si>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</si>
  <si>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</si>
  <si>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</si>
  <si>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</si>
  <si>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</si>
  <si>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</si>
  <si>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</si>
  <si>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</si>
  <si>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</si>
  <si>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</si>
  <si>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</si>
  <si>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</si>
  <si>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</si>
  <si>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</si>
  <si>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</si>
  <si>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</si>
  <si>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</si>
  <si>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</si>
  <si>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</si>
  <si>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</si>
  <si>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</si>
  <si>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</si>
  <si>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</si>
  <si>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</si>
  <si>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</si>
  <si>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</si>
  <si>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</si>
  <si>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</si>
  <si>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</si>
  <si>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</si>
  <si>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</si>
  <si>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</si>
  <si>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</si>
  <si>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</si>
  <si>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</si>
  <si>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</si>
  <si>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</si>
  <si>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</si>
  <si>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</si>
  <si>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</si>
  <si>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</si>
  <si>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</si>
  <si>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</si>
  <si>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</si>
  <si>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</si>
  <si>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</si>
  <si>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</si>
  <si>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</si>
  <si>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</si>
  <si>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</si>
  <si>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</si>
  <si>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</si>
  <si>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</si>
  <si>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</si>
  <si>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</si>
  <si>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</si>
  <si>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</si>
  <si>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</si>
  <si>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</si>
  <si>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</si>
  <si>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</si>
  <si>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</si>
  <si>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</si>
  <si>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</si>
  <si>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</si>
  <si>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</si>
  <si>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</si>
  <si>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</si>
  <si>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</si>
  <si>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</si>
  <si>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</si>
  <si>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</si>
  <si>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</si>
  <si>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</si>
  <si>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</si>
  <si>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</si>
  <si>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</si>
  <si>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</si>
  <si>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</si>
  <si>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</si>
  <si>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</si>
  <si>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</si>
  <si>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</si>
  <si>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</si>
  <si>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</si>
  <si>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</si>
  <si>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</si>
  <si>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</si>
  <si>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</si>
  <si>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</si>
  <si>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</si>
  <si>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</si>
  <si>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</si>
  <si>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</si>
  <si>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</si>
  <si>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</si>
  <si>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</si>
  <si>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</si>
  <si>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</si>
  <si>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</si>
  <si>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</si>
  <si>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</si>
  <si>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</si>
  <si>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</si>
  <si>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</si>
  <si>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</si>
  <si>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</si>
  <si>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</si>
  <si>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</si>
  <si>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</si>
  <si>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</si>
  <si>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</si>
  <si>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</si>
  <si>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</si>
  <si>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</si>
  <si>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</si>
  <si>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</si>
  <si>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</si>
  <si>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</si>
  <si>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</si>
  <si>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</si>
  <si>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</si>
  <si>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</si>
  <si>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</si>
  <si>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</si>
  <si>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</si>
  <si>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</si>
  <si>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</si>
  <si>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</si>
  <si>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</si>
  <si>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</si>
  <si>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</si>
  <si>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</si>
  <si>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</si>
  <si>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</si>
  <si>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</si>
  <si>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</si>
  <si>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</si>
  <si>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</si>
  <si>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</si>
  <si>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</si>
  <si>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</si>
  <si>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</si>
  <si>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</si>
  <si>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</si>
  <si>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</si>
  <si>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</si>
  <si>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</si>
  <si>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</si>
  <si>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</si>
  <si>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</si>
  <si>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</si>
  <si>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</si>
  <si>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</si>
  <si>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</si>
  <si>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</si>
  <si>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</si>
  <si>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</si>
  <si>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</si>
  <si>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</si>
  <si>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</si>
  <si>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</si>
  <si>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</si>
  <si>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</si>
  <si>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</si>
  <si>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</si>
  <si>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</si>
  <si>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</si>
  <si>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</si>
  <si>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</si>
  <si>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</si>
  <si>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</si>
  <si>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</si>
  <si>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</si>
  <si>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</si>
  <si>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</si>
  <si>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</si>
  <si>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</si>
  <si>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</si>
  <si>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</si>
  <si>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</si>
  <si>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</si>
  <si>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</si>
  <si>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</si>
  <si>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</si>
  <si>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</si>
  <si>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</si>
  <si>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</si>
  <si>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</si>
  <si>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</si>
  <si>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</si>
  <si>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</si>
  <si>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</si>
  <si>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</si>
  <si>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</si>
  <si>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</si>
  <si>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</si>
  <si>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</si>
  <si>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</si>
  <si>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</si>
  <si>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</si>
  <si>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</si>
  <si>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</si>
  <si>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</si>
  <si>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</si>
  <si>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</si>
  <si>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</si>
  <si>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</si>
  <si>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</si>
  <si>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</si>
  <si>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</si>
  <si>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</si>
  <si>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</si>
  <si>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</si>
  <si>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</si>
  <si>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</si>
  <si>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</si>
  <si>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</si>
  <si>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</si>
  <si>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</si>
  <si>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</si>
  <si>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</si>
  <si>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</si>
  <si>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</si>
  <si>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</si>
  <si>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</si>
  <si>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</si>
  <si>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</si>
  <si>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</si>
  <si>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</si>
  <si>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</si>
  <si>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</si>
  <si>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</si>
  <si>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</si>
  <si>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</si>
  <si>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</si>
  <si>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</si>
  <si>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</si>
  <si>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</si>
  <si>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</si>
  <si>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</si>
  <si>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</si>
  <si>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</si>
  <si>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</si>
  <si>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</si>
  <si>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</si>
  <si>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</si>
  <si>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</si>
  <si>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</si>
  <si>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</si>
  <si>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</si>
  <si>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</si>
  <si>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</si>
  <si>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</si>
  <si>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</si>
  <si>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</si>
  <si>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</si>
  <si>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</si>
  <si>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</si>
  <si>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</si>
  <si>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</si>
  <si>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</si>
  <si>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</si>
  <si>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</si>
  <si>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</si>
  <si>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</si>
  <si>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</si>
  <si>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</si>
  <si>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</si>
  <si>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</si>
  <si>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</si>
  <si>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</si>
  <si>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</si>
  <si>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</si>
  <si>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</si>
  <si>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</si>
  <si>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</si>
  <si>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</si>
  <si>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</si>
  <si>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</si>
  <si>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</si>
  <si>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</si>
  <si>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</si>
  <si>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</si>
  <si>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</si>
  <si>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</si>
  <si>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</si>
  <si>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</si>
  <si>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</si>
  <si>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</si>
  <si>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</si>
  <si>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</si>
  <si>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</si>
  <si>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</si>
  <si>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</si>
  <si>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</si>
  <si>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</si>
  <si>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</si>
  <si>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</si>
  <si>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</si>
  <si>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</si>
  <si>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</si>
  <si>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</si>
  <si>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</si>
  <si>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</si>
  <si>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</si>
  <si>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</si>
  <si>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</si>
  <si>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</si>
  <si>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</si>
  <si>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</si>
  <si>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</si>
  <si>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</si>
  <si>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</si>
  <si>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</si>
  <si>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</si>
  <si>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</si>
  <si>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</si>
  <si>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</si>
  <si>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</si>
  <si>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</si>
  <si>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</si>
  <si>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</si>
  <si>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</si>
  <si>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</si>
  <si>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</si>
  <si>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</si>
  <si>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</si>
  <si>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</si>
  <si>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</si>
  <si>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</si>
  <si>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</si>
  <si>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</si>
  <si>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</si>
  <si>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</si>
  <si>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</si>
  <si>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</si>
  <si>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</si>
  <si>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</si>
  <si>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</si>
  <si>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</si>
  <si>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</si>
  <si>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</si>
  <si>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</si>
  <si>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</si>
  <si>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</si>
  <si>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</si>
  <si>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</si>
  <si>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</si>
  <si>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</si>
  <si>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</si>
  <si>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</si>
  <si>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</si>
  <si>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</si>
  <si>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</si>
  <si>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</si>
  <si>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</si>
  <si>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</si>
  <si>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</si>
  <si>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</si>
  <si>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</si>
  <si>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</si>
  <si>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</si>
  <si>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</si>
  <si>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</si>
  <si>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</si>
  <si>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</si>
  <si>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</si>
  <si>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</si>
  <si>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</si>
  <si>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</si>
  <si>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</si>
  <si>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</si>
  <si>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</si>
  <si>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</si>
  <si>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</si>
  <si>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</si>
  <si>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</si>
  <si>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</si>
  <si>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</si>
  <si>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</si>
  <si>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</si>
  <si>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</si>
  <si>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</si>
  <si>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</si>
  <si>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</si>
  <si>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</si>
  <si>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</si>
  <si>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</si>
  <si>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</si>
  <si>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</si>
  <si>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</si>
  <si>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</si>
  <si>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</si>
  <si>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</si>
  <si>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</si>
  <si>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</si>
  <si>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</si>
  <si>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</si>
  <si>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</si>
  <si>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</si>
  <si>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</si>
  <si>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</si>
  <si>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</si>
  <si>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</si>
  <si>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</si>
  <si>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</si>
  <si>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</si>
  <si>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</si>
  <si>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</si>
  <si>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</si>
  <si>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</si>
  <si>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</si>
  <si>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</si>
  <si>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</si>
  <si>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</si>
  <si>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</si>
  <si>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</si>
  <si>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</si>
  <si>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</si>
  <si>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</si>
  <si>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</si>
  <si>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</si>
  <si>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</si>
  <si>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</si>
  <si>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</si>
  <si>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</si>
  <si>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</si>
  <si>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</si>
  <si>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</si>
  <si>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</si>
  <si>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</si>
  <si>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</si>
  <si>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</si>
  <si>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</si>
  <si>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</si>
  <si>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</si>
  <si>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</si>
  <si>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</si>
  <si>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</si>
  <si>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</si>
  <si>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</si>
  <si>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</si>
  <si>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</si>
  <si>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</si>
  <si>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</si>
  <si>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</si>
  <si>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</si>
  <si>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</si>
  <si>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</si>
  <si>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</si>
  <si>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</si>
  <si>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</si>
  <si>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</si>
  <si>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</si>
  <si>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</si>
  <si>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</si>
  <si>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</si>
  <si>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</si>
  <si>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</si>
  <si>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</si>
  <si>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</si>
  <si>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</si>
  <si>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</si>
  <si>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</si>
  <si>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</si>
  <si>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</si>
  <si>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</si>
  <si>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</si>
  <si>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</si>
  <si>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</si>
  <si>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</si>
  <si>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</si>
  <si>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</si>
  <si>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</si>
  <si>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</si>
  <si>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</si>
  <si>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</si>
  <si>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</si>
  <si>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</si>
  <si>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</si>
  <si>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</si>
  <si>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</si>
  <si>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</si>
  <si>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</si>
  <si>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</si>
  <si>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</si>
  <si>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</si>
  <si>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</si>
  <si>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</si>
  <si>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</si>
  <si>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</si>
  <si>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</si>
  <si>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</si>
  <si>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</si>
  <si>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</si>
  <si>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</si>
  <si>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</si>
  <si>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</si>
  <si>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</si>
  <si>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</si>
  <si>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</si>
  <si>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</si>
  <si>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</si>
  <si>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</si>
  <si>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</si>
  <si>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</si>
  <si>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</si>
  <si>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</si>
  <si>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</si>
  <si>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</si>
  <si>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</si>
  <si>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</si>
  <si>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</si>
  <si>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</si>
  <si>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</si>
  <si>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</si>
  <si>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</si>
  <si>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</si>
  <si>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</si>
  <si>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</si>
  <si>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</si>
  <si>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</si>
  <si>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</si>
  <si>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</si>
  <si>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</si>
  <si>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</si>
  <si>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</si>
  <si>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</si>
  <si>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</si>
  <si>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</si>
  <si>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</si>
  <si>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</si>
  <si>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</si>
  <si>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</si>
  <si>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</si>
  <si>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</si>
  <si>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</si>
  <si>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</si>
  <si>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</si>
  <si>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</si>
  <si>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</si>
  <si>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</si>
  <si>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</si>
  <si>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</si>
  <si>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</si>
  <si>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</si>
  <si>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</si>
  <si>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</si>
  <si>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</si>
  <si>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</si>
  <si>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</si>
  <si>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</si>
  <si>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</si>
  <si>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</si>
  <si>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</si>
  <si>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</si>
  <si>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</si>
  <si>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</si>
  <si>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</si>
  <si>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</si>
  <si>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</si>
  <si>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</si>
  <si>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</si>
  <si>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</si>
  <si>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</si>
  <si>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</si>
  <si>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</si>
  <si>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</si>
  <si>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</si>
  <si>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</si>
  <si>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</si>
  <si>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</si>
  <si>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</si>
  <si>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</si>
  <si>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</si>
  <si>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</si>
  <si>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</si>
  <si>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</si>
  <si>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</si>
  <si>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</si>
  <si>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</si>
  <si>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</si>
  <si>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</si>
  <si>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</si>
  <si>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</si>
  <si>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</si>
  <si>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</si>
  <si>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</si>
  <si>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</si>
  <si>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</si>
  <si>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</si>
  <si>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</si>
  <si>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</si>
  <si>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</si>
  <si>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</si>
  <si>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</si>
  <si>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</si>
  <si>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</si>
  <si>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</si>
  <si>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</si>
  <si>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</si>
  <si>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</si>
  <si>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</si>
  <si>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</si>
  <si>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</si>
  <si>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</si>
  <si>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</si>
  <si>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</si>
  <si>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</si>
  <si>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</si>
  <si>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</si>
  <si>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</si>
  <si>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</si>
  <si>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</si>
  <si>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</si>
  <si>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</si>
  <si>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</si>
  <si>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</si>
  <si>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</si>
  <si>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</si>
  <si>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</si>
  <si>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</si>
  <si>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</si>
  <si>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</si>
  <si>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</si>
  <si>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</si>
  <si>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</si>
  <si>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</si>
  <si>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</si>
  <si>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</si>
  <si>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</si>
  <si>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</si>
  <si>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</si>
  <si>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</si>
  <si>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</si>
  <si>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</si>
  <si>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</si>
  <si>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</si>
  <si>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</si>
  <si>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</si>
  <si>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</si>
  <si>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</si>
  <si>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</si>
  <si>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</si>
  <si>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</si>
  <si>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</si>
  <si>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</si>
  <si>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</si>
  <si>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</si>
  <si>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</si>
  <si>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</si>
  <si>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</si>
  <si>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</si>
  <si>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</si>
  <si>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</si>
  <si>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</si>
  <si>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</si>
  <si>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</si>
  <si>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</si>
  <si>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</si>
  <si>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</si>
  <si>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</si>
  <si>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</si>
  <si>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</si>
  <si>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</si>
  <si>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</si>
  <si>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</si>
  <si>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</si>
  <si>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</si>
  <si>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</si>
  <si>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</si>
  <si>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</si>
  <si>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</si>
  <si>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</si>
  <si>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</si>
  <si>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</si>
  <si>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</si>
  <si>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</si>
  <si>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</si>
  <si>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</si>
  <si>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</si>
  <si>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</si>
  <si>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</si>
  <si>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</si>
  <si>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</si>
  <si>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</si>
  <si>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</si>
  <si>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</si>
  <si>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</si>
  <si>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</si>
  <si>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</si>
  <si>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</si>
  <si>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</si>
  <si>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</si>
  <si>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</si>
  <si>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</si>
  <si>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</si>
  <si>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</si>
  <si>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</si>
  <si>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</si>
  <si>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</si>
  <si>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</si>
  <si>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</si>
  <si>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</si>
  <si>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</si>
  <si>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</si>
  <si>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</si>
  <si>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</si>
  <si>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</si>
  <si>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</si>
  <si>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</si>
  <si>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</si>
  <si>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</si>
  <si>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</si>
  <si>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</si>
  <si>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</si>
  <si>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</si>
  <si>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</si>
  <si>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</si>
  <si>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</si>
  <si>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</si>
  <si>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</si>
  <si>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</si>
  <si>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</si>
  <si>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</si>
  <si>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</si>
  <si>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</si>
  <si>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</si>
  <si>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</si>
  <si>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</si>
  <si>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</si>
  <si>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</si>
  <si>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</si>
  <si>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</si>
  <si>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</si>
  <si>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</si>
  <si>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</si>
  <si>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</si>
  <si>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</si>
  <si>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</si>
  <si>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</si>
  <si>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</si>
  <si>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</si>
  <si>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</si>
  <si>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</si>
  <si>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</si>
  <si>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</si>
  <si>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</si>
  <si>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</si>
  <si>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</si>
  <si>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</si>
  <si>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</si>
  <si>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</si>
  <si>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</si>
  <si>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</si>
  <si>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</si>
  <si>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</si>
  <si>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</si>
  <si>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</si>
  <si>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</si>
  <si>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</si>
  <si>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</si>
  <si>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</si>
  <si>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</si>
  <si>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</si>
  <si>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</si>
  <si>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</si>
  <si>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</si>
  <si>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</si>
  <si>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</si>
  <si>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</si>
  <si>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</si>
  <si>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</si>
  <si>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</si>
  <si>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</si>
  <si>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</si>
  <si>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</si>
  <si>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</si>
  <si>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</si>
  <si>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</si>
  <si>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</si>
  <si>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</si>
  <si>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</si>
  <si>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</si>
  <si>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</si>
  <si>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</si>
  <si>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</si>
  <si>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</si>
  <si>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</si>
  <si>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</si>
  <si>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</si>
  <si>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</si>
  <si>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</si>
  <si>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</si>
  <si>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</si>
  <si>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</si>
  <si>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</si>
  <si>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</si>
  <si>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</si>
  <si>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</si>
  <si>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</si>
  <si>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</si>
  <si>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</si>
  <si>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</si>
  <si>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</si>
  <si>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</si>
  <si>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</si>
  <si>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</si>
  <si>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</si>
  <si>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</si>
  <si>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</si>
  <si>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</si>
  <si>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</si>
  <si>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</si>
  <si>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</si>
  <si>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</si>
  <si>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</si>
  <si>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</si>
  <si>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</si>
  <si>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</si>
  <si>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</si>
  <si>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</si>
  <si>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</si>
  <si>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</si>
  <si>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</si>
  <si>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</si>
  <si>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</si>
  <si>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</si>
  <si>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</si>
  <si>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</si>
  <si>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</si>
  <si>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</si>
  <si>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</si>
  <si>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</si>
  <si>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</si>
  <si>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</si>
  <si>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</si>
  <si>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</si>
  <si>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</si>
  <si>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</si>
  <si>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</si>
  <si>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</si>
  <si>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</si>
  <si>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</si>
  <si>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</si>
  <si>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</si>
  <si>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</si>
  <si>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</si>
  <si>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</si>
  <si>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</si>
  <si>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</si>
  <si>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</si>
  <si>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</si>
  <si>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</si>
  <si>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</si>
  <si>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</si>
  <si>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</si>
  <si>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</si>
  <si>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</si>
  <si>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</si>
  <si>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</si>
  <si>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</si>
  <si>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</si>
  <si>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</si>
  <si>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</si>
  <si>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</si>
  <si>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</si>
  <si>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</si>
  <si>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</si>
  <si>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</si>
  <si>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</si>
  <si>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</si>
  <si>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</si>
  <si>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</si>
  <si>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</si>
  <si>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</si>
  <si>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</si>
  <si>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</si>
  <si>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</si>
  <si>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</si>
  <si>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</si>
  <si>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</si>
  <si>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</si>
  <si>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</si>
  <si>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</si>
  <si>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</si>
  <si>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</si>
  <si>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</si>
  <si>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</si>
  <si>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</si>
  <si>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</si>
  <si>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</si>
  <si>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</si>
  <si>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</si>
  <si>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</si>
  <si>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</si>
  <si>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</si>
  <si>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</si>
  <si>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</si>
  <si>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</si>
  <si>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</si>
  <si>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</si>
  <si>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</si>
  <si>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</si>
  <si>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</si>
  <si>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</si>
  <si>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</si>
  <si>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</si>
  <si>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</si>
  <si>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</si>
  <si>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</si>
  <si>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</si>
  <si>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</si>
  <si>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</si>
  <si>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</si>
  <si>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</si>
  <si>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</si>
  <si>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</si>
  <si>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</si>
  <si>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</si>
  <si>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</si>
  <si>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</si>
  <si>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</si>
  <si>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</si>
  <si>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</si>
  <si>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</si>
  <si>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</si>
  <si>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</si>
  <si>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</si>
  <si>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</si>
  <si>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</si>
  <si>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</si>
  <si>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</si>
  <si>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</si>
  <si>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</si>
  <si>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</si>
  <si>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</si>
  <si>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</si>
  <si>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</si>
  <si>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</si>
  <si>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</si>
  <si>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</si>
  <si>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</si>
  <si>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</si>
  <si>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</si>
  <si>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</si>
  <si>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</si>
  <si>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</si>
  <si>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</si>
  <si>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</si>
  <si>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</si>
  <si>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</si>
  <si>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</si>
  <si>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</si>
  <si>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</si>
  <si>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</si>
  <si>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</si>
  <si>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</si>
  <si>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</si>
  <si>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</si>
  <si>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</si>
  <si>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</si>
  <si>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</si>
  <si>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</si>
  <si>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</si>
  <si>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</si>
  <si>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</si>
  <si>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</si>
  <si>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</si>
  <si>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</si>
  <si>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</si>
  <si>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</si>
  <si>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</si>
  <si>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</si>
  <si>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</si>
  <si>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</si>
  <si>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</si>
  <si>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</si>
  <si>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</si>
  <si>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</si>
  <si>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</si>
  <si>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</si>
  <si>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</si>
  <si>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</si>
  <si>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</si>
  <si>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</si>
  <si>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</si>
  <si>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</si>
  <si>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</si>
  <si>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</si>
  <si>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</si>
  <si>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</si>
  <si>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</si>
  <si>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</si>
  <si>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</si>
  <si>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</si>
  <si>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</si>
  <si>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</si>
  <si>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</si>
  <si>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</si>
  <si>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</si>
  <si>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</si>
  <si>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</si>
  <si>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</si>
  <si>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</si>
  <si>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</si>
  <si>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</si>
  <si>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</si>
  <si>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</si>
  <si>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</si>
  <si>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</si>
  <si>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</si>
  <si>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</si>
  <si>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</si>
  <si>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</si>
  <si>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</si>
  <si>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</si>
  <si>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</si>
  <si>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</si>
  <si>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</si>
  <si>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</si>
  <si>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</si>
  <si>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</si>
  <si>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</si>
  <si>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</si>
  <si>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</si>
  <si>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</si>
  <si>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</si>
  <si>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</si>
  <si>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</si>
  <si>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</si>
  <si>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</si>
  <si>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</si>
  <si>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</si>
  <si>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</si>
  <si>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</si>
  <si>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</si>
  <si>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</si>
  <si>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</si>
  <si>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</si>
  <si>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</si>
  <si>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</si>
  <si>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</si>
  <si>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</si>
  <si>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</si>
  <si>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</si>
  <si>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</si>
  <si>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</si>
  <si>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</si>
  <si>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</si>
  <si>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</si>
  <si>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</si>
  <si>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</si>
  <si>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</si>
  <si>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</si>
  <si>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</si>
  <si>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</si>
  <si>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</si>
  <si>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</si>
  <si>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</si>
  <si>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</si>
  <si>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</si>
  <si>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</si>
  <si>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</si>
  <si>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</si>
  <si>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</si>
  <si>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</si>
  <si>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</si>
  <si>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</si>
  <si>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</si>
  <si>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</si>
  <si>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</si>
  <si>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</si>
  <si>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</si>
  <si>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</si>
  <si>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</si>
  <si>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</si>
  <si>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</si>
  <si>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</si>
  <si>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</si>
  <si>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</si>
  <si>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</si>
  <si>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</si>
  <si>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</si>
  <si>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</si>
  <si>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</si>
  <si>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</si>
  <si>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</si>
  <si>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</si>
  <si>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</si>
  <si>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</si>
  <si>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</si>
  <si>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</si>
  <si>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</si>
  <si>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</si>
  <si>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</si>
  <si>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</si>
  <si>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</si>
  <si>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</si>
  <si>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</si>
  <si>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</si>
  <si>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</si>
  <si>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</si>
  <si>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</si>
  <si>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</si>
  <si>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</si>
  <si>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</si>
  <si>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</si>
  <si>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</si>
  <si>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</si>
  <si>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</si>
  <si>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</si>
  <si>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</si>
  <si>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</si>
  <si>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</si>
  <si>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</si>
  <si>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</si>
  <si>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</si>
  <si>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</si>
  <si>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</si>
  <si>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</si>
  <si>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</si>
  <si>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</si>
  <si>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</si>
  <si>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</si>
  <si>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</si>
  <si>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</si>
  <si>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</si>
  <si>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</si>
  <si>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</si>
  <si>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</si>
  <si>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</si>
  <si>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</si>
  <si>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</si>
  <si>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</si>
  <si>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</si>
  <si>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</si>
  <si>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</si>
  <si>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</si>
  <si>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</si>
  <si>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</si>
  <si>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</si>
  <si>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</si>
  <si>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</si>
  <si>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</si>
  <si>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</si>
  <si>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</si>
  <si>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</si>
  <si>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</si>
  <si>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</si>
  <si>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</si>
  <si>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</si>
  <si>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</si>
  <si>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</si>
  <si>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</si>
  <si>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</si>
  <si>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</si>
  <si>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</si>
  <si>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</si>
  <si>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</si>
  <si>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</si>
  <si>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</si>
  <si>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</si>
  <si>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</si>
  <si>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</si>
  <si>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</si>
  <si>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</si>
  <si>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</si>
  <si>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</si>
  <si>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</si>
  <si>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</si>
  <si>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</si>
  <si>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</si>
  <si>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</si>
  <si>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</si>
  <si>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</si>
  <si>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</si>
  <si>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</si>
  <si>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</si>
  <si>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</si>
  <si>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</si>
  <si>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</si>
  <si>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</si>
  <si>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</si>
  <si>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</si>
  <si>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</si>
  <si>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</si>
  <si>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</si>
  <si>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</si>
  <si>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</si>
  <si>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</si>
  <si>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</si>
  <si>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</si>
  <si>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</si>
  <si>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</si>
  <si>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</si>
  <si>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</si>
  <si>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</si>
  <si>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</si>
  <si>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</si>
  <si>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</si>
  <si>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</si>
  <si>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</si>
  <si>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</si>
  <si>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</si>
  <si>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</si>
  <si>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</si>
  <si>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</si>
  <si>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</si>
  <si>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</si>
  <si>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</si>
  <si>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</si>
  <si>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</si>
  <si>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</si>
  <si>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</si>
  <si>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</si>
  <si>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</si>
  <si>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</si>
  <si>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</si>
  <si>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</si>
  <si>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</si>
  <si>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</si>
  <si>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</si>
  <si>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</si>
  <si>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</si>
  <si>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</si>
  <si>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</si>
  <si>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</si>
  <si>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</si>
  <si>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</si>
  <si>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</si>
  <si>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</si>
  <si>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</si>
  <si>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</si>
  <si>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</si>
  <si>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</si>
  <si>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</si>
  <si>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</si>
  <si>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</si>
  <si>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</si>
  <si>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</si>
  <si>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</si>
  <si>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</si>
  <si>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</si>
  <si>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</si>
  <si>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</si>
  <si>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</si>
  <si>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</si>
  <si>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</si>
  <si>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</si>
  <si>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</si>
  <si>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</si>
  <si>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</si>
  <si>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</si>
  <si>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</si>
  <si>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</si>
  <si>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</si>
  <si>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</si>
  <si>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</si>
  <si>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</si>
  <si>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</si>
  <si>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</si>
  <si>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</si>
  <si>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</si>
  <si>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</si>
  <si>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</si>
  <si>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</si>
  <si>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</si>
  <si>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</si>
  <si>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</si>
  <si>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</si>
  <si>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</si>
  <si>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</si>
  <si>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</si>
  <si>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</si>
  <si>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</si>
  <si>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</si>
  <si>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</si>
  <si>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</si>
  <si>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</si>
  <si>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</si>
  <si>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</si>
  <si>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</si>
  <si>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</si>
  <si>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</si>
  <si>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</si>
  <si>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</si>
  <si>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</si>
  <si>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</si>
  <si>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</si>
  <si>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</si>
  <si>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</si>
  <si>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</si>
  <si>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</si>
  <si>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</si>
  <si>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</si>
  <si>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</si>
  <si>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</si>
  <si>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</si>
  <si>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</si>
  <si>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</si>
  <si>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</si>
  <si>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</si>
  <si>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</si>
  <si>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</si>
  <si>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</si>
  <si>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</si>
  <si>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</si>
  <si>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</si>
  <si>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</si>
  <si>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</si>
  <si>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</si>
  <si>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</si>
  <si>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</si>
  <si>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</si>
  <si>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</si>
  <si>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</si>
  <si>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</si>
  <si>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</si>
  <si>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</si>
  <si>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</si>
  <si>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</si>
  <si>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</si>
  <si>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</si>
  <si>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</si>
  <si>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</si>
  <si>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</si>
  <si>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</si>
  <si>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</si>
  <si>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</si>
  <si>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</si>
  <si>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</si>
  <si>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</si>
  <si>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</si>
  <si>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</si>
  <si>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</si>
  <si>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</si>
  <si>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</si>
  <si>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</si>
  <si>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</si>
  <si>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</si>
  <si>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</si>
  <si>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</si>
  <si>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</si>
  <si>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</si>
  <si>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</si>
  <si>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</si>
  <si>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</si>
  <si>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</si>
  <si>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</si>
  <si>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</si>
  <si>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</si>
  <si>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</si>
  <si>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</si>
  <si>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</si>
  <si>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</si>
  <si>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</si>
  <si>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</si>
  <si>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</si>
  <si>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</si>
  <si>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</si>
  <si>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</si>
  <si>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</si>
  <si>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</si>
  <si>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</si>
  <si>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</si>
  <si>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</si>
  <si>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</si>
  <si>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</si>
  <si>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</si>
  <si>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</si>
  <si>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</si>
  <si>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</si>
  <si>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</si>
  <si>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</si>
  <si>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</si>
  <si>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</si>
  <si>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</si>
  <si>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</si>
  <si>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</si>
  <si>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</si>
  <si>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</si>
  <si>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</si>
  <si>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</si>
  <si>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</si>
  <si>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</si>
  <si>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</si>
  <si>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</si>
  <si>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</si>
  <si>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</si>
  <si>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</si>
  <si>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</si>
  <si>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</si>
  <si>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</si>
  <si>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</si>
  <si>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</si>
  <si>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</si>
  <si>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</si>
  <si>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</si>
  <si>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</si>
  <si>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</si>
  <si>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</si>
  <si>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</si>
  <si>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</si>
  <si>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</si>
  <si>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</si>
  <si>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</si>
  <si>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</si>
  <si>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</si>
  <si>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</si>
  <si>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</si>
  <si>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</si>
  <si>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</si>
  <si>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</si>
  <si>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</si>
  <si>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</si>
  <si>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</si>
  <si>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</si>
  <si>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</si>
  <si>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</si>
  <si>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</si>
  <si>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</si>
  <si>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</si>
  <si>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</si>
  <si>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</si>
  <si>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</si>
  <si>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</si>
  <si>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</si>
  <si>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</si>
  <si>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</si>
  <si>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</si>
  <si>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</si>
  <si>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</si>
  <si>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</si>
  <si>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</si>
  <si>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</si>
  <si>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</si>
  <si>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</si>
  <si>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</si>
  <si>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</si>
  <si>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</si>
  <si>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</si>
  <si>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</si>
  <si>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</si>
  <si>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</si>
  <si>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</si>
  <si>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</si>
  <si>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</si>
  <si>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</si>
  <si>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</si>
  <si>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</si>
  <si>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</si>
  <si>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</si>
  <si>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</si>
  <si>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</si>
  <si>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</si>
  <si>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</si>
  <si>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</si>
  <si>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</si>
  <si>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</si>
  <si>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</si>
  <si>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</si>
  <si>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</si>
  <si>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</si>
  <si>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</si>
  <si>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</si>
  <si>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</si>
  <si>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</si>
  <si>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</si>
  <si>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</si>
  <si>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</si>
  <si>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</si>
  <si>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</si>
  <si>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</si>
  <si>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</si>
  <si>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</si>
  <si>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</si>
  <si>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</si>
  <si>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</si>
  <si>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</si>
  <si>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</si>
  <si>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</si>
  <si>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</si>
  <si>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</si>
  <si>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</si>
  <si>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</si>
  <si>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</si>
  <si>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</si>
  <si>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</si>
  <si>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</si>
  <si>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</si>
  <si>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</si>
  <si>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</si>
  <si>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</si>
  <si>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</si>
  <si>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</si>
  <si>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</si>
  <si>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</si>
  <si>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</si>
  <si>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</si>
  <si>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</si>
  <si>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</si>
  <si>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</si>
  <si>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</si>
  <si>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</si>
  <si>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</si>
  <si>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</si>
  <si>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</si>
  <si>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</si>
  <si>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</si>
  <si>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</si>
  <si>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</si>
  <si>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</si>
  <si>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</si>
  <si>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</si>
  <si>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</si>
  <si>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</si>
  <si>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</si>
  <si>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</si>
  <si>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</si>
  <si>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</si>
  <si>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</si>
  <si>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</si>
  <si>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</si>
  <si>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</si>
  <si>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</si>
  <si>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</si>
  <si>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</si>
  <si>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</si>
  <si>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</si>
  <si>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</si>
  <si>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</si>
  <si>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</si>
  <si>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</si>
  <si>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</si>
  <si>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</si>
  <si>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</si>
  <si>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</si>
  <si>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</si>
  <si>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</si>
  <si>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</si>
  <si>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</si>
  <si>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</si>
  <si>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</si>
  <si>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</si>
  <si>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</si>
  <si>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</si>
  <si>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</si>
  <si>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</si>
  <si>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</si>
  <si>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</si>
  <si>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</si>
  <si>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</si>
  <si>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</si>
  <si>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</si>
  <si>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</si>
  <si>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</si>
  <si>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</si>
  <si>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</si>
  <si>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</si>
  <si>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</si>
  <si>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</si>
  <si>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</si>
  <si>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</si>
  <si>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</si>
  <si>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</si>
  <si>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</si>
  <si>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</si>
  <si>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</si>
  <si>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</si>
  <si>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</si>
  <si>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</si>
  <si>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</si>
  <si>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</si>
  <si>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</si>
  <si>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</si>
  <si>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</si>
  <si>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</si>
  <si>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</si>
  <si>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</si>
  <si>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</si>
  <si>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</si>
  <si>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</si>
  <si>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</si>
  <si>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</si>
  <si>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</si>
  <si>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</si>
  <si>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</si>
  <si>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</si>
  <si>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</si>
  <si>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</si>
  <si>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</si>
  <si>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</si>
  <si>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</si>
  <si>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</si>
  <si>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</si>
  <si>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</si>
  <si>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</si>
  <si>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</si>
  <si>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</si>
  <si>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</si>
  <si>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</si>
  <si>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</si>
  <si>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</si>
  <si>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</si>
  <si>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</si>
  <si>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</si>
  <si>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</si>
  <si>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</si>
  <si>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</si>
  <si>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</si>
  <si>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</si>
  <si>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</si>
  <si>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</si>
  <si>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</si>
  <si>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</si>
  <si>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</si>
  <si>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</si>
  <si>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</si>
  <si>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</si>
  <si>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</si>
  <si>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</si>
  <si>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</si>
  <si>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</si>
  <si>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</si>
  <si>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</si>
  <si>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</si>
  <si>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</si>
  <si>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</si>
  <si>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</si>
  <si>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</si>
  <si>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</si>
  <si>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</si>
  <si>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</si>
  <si>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</si>
  <si>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</si>
  <si>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</si>
  <si>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</si>
  <si>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</si>
  <si>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</si>
  <si>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</si>
  <si>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</si>
  <si>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</si>
  <si>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</si>
  <si>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</si>
  <si>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</si>
  <si>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</si>
  <si>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</si>
  <si>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</si>
  <si>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</si>
  <si>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</si>
  <si>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</si>
  <si>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</si>
  <si>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</si>
  <si>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</si>
  <si>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</si>
  <si>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</si>
  <si>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</si>
  <si>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</si>
  <si>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</si>
  <si>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</si>
  <si>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</si>
  <si>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</si>
  <si>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</si>
  <si>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</si>
  <si>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</si>
  <si>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</si>
  <si>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</si>
  <si>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</si>
  <si>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</si>
  <si>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</si>
  <si>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</si>
  <si>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</si>
  <si>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</si>
  <si>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</si>
  <si>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</si>
  <si>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</si>
  <si>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</si>
  <si>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</si>
  <si>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</si>
  <si>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</si>
  <si>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</si>
  <si>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</si>
  <si>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</si>
  <si>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</si>
  <si>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</si>
  <si>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</si>
  <si>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</si>
  <si>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</si>
  <si>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</si>
  <si>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</si>
  <si>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</si>
  <si>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</si>
  <si>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</si>
  <si>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</si>
  <si>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</si>
  <si>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</si>
  <si>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</si>
  <si>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</si>
  <si>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</si>
  <si>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</si>
  <si>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</si>
  <si>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</si>
  <si>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</si>
  <si>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</si>
  <si>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</si>
  <si>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</si>
  <si>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</si>
  <si>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</si>
  <si>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</si>
  <si>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</si>
  <si>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</si>
  <si>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</si>
  <si>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</si>
  <si>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</si>
  <si>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</si>
  <si>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</si>
  <si>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</si>
  <si>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</si>
  <si>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</si>
  <si>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</si>
  <si>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</si>
  <si>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</si>
  <si>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</si>
  <si>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</si>
  <si>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</si>
  <si>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</si>
  <si>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</si>
  <si>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</si>
  <si>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</si>
  <si>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</si>
  <si>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</si>
  <si>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</si>
  <si>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</si>
  <si>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</si>
  <si>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</si>
  <si>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</si>
  <si>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</si>
  <si>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</si>
  <si>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</si>
  <si>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</si>
  <si>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</si>
  <si>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</si>
  <si>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</si>
  <si>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</si>
  <si>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</si>
  <si>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</si>
  <si>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</si>
  <si>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</si>
  <si>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</si>
  <si>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</si>
  <si>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</si>
  <si>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</si>
  <si>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</si>
  <si>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</si>
  <si>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</si>
  <si>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</si>
  <si>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</si>
  <si>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</si>
  <si>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</si>
  <si>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</si>
  <si>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</si>
  <si>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</si>
  <si>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</si>
  <si>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</si>
  <si>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</si>
  <si>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</si>
  <si>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</si>
  <si>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</si>
  <si>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</si>
  <si>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</si>
  <si>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</si>
  <si>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</si>
  <si>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</si>
  <si>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</si>
  <si>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</si>
  <si>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</si>
  <si>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</si>
  <si>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</si>
  <si>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</si>
  <si>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</si>
  <si>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</si>
  <si>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</si>
  <si>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</si>
  <si>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</si>
  <si>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</si>
  <si>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</si>
  <si>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</si>
  <si>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</si>
  <si>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</si>
  <si>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</si>
  <si>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</si>
  <si>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</si>
  <si>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</si>
  <si>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</si>
  <si>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</si>
  <si>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</si>
  <si>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</si>
  <si>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</si>
  <si>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</si>
  <si>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</si>
  <si>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</si>
  <si>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</si>
  <si>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</si>
  <si>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</si>
  <si>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</si>
  <si>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</si>
  <si>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</si>
  <si>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</si>
  <si>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</si>
  <si>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</si>
  <si>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</si>
  <si>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</si>
  <si>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</si>
  <si>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</si>
  <si>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</si>
  <si>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</si>
  <si>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</si>
  <si>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</si>
  <si>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</si>
  <si>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</si>
  <si>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</si>
  <si>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</si>
  <si>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</si>
  <si>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</si>
  <si>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</si>
  <si>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</si>
  <si>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</si>
  <si>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</si>
  <si>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</si>
  <si>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</si>
  <si>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</si>
  <si>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</si>
  <si>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</si>
  <si>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</si>
  <si>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</si>
  <si>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</si>
  <si>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</si>
  <si>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</si>
  <si>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</si>
  <si>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</si>
  <si>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</si>
  <si>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</si>
  <si>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</si>
  <si>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</si>
  <si>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</si>
  <si>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</si>
  <si>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</si>
  <si>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</si>
  <si>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</si>
  <si>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</si>
  <si>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</si>
  <si>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</si>
  <si>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</si>
  <si>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</si>
  <si>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</si>
  <si>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</si>
  <si>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</si>
  <si>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</si>
  <si>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</si>
  <si>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</si>
  <si>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</si>
  <si>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</si>
  <si>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</si>
  <si>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</si>
  <si>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</si>
  <si>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</si>
  <si>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</si>
  <si>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</si>
  <si>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</si>
  <si>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</si>
  <si>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</si>
  <si>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</si>
  <si>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</si>
  <si>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</si>
  <si>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</si>
  <si>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</si>
  <si>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</si>
  <si>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</si>
  <si>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</si>
  <si>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</si>
  <si>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</si>
  <si>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</si>
  <si>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</si>
  <si>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</si>
  <si>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</si>
  <si>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</si>
  <si>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</si>
  <si>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</si>
  <si>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</si>
  <si>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</si>
  <si>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</si>
  <si>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</si>
  <si>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</si>
  <si>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</si>
  <si>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</si>
  <si>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</si>
  <si>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</si>
  <si>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</si>
  <si>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</si>
  <si>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</si>
  <si>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</si>
  <si>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</si>
  <si>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</si>
  <si>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</si>
  <si>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</si>
  <si>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</si>
  <si>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</si>
  <si>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</si>
  <si>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</si>
  <si>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</si>
  <si>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</si>
  <si>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</si>
  <si>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</si>
  <si>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</si>
  <si>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</si>
  <si>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</si>
  <si>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</si>
  <si>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</si>
  <si>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</si>
  <si>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</si>
  <si>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</si>
  <si>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</si>
  <si>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</si>
  <si>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</si>
  <si>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</si>
  <si>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</si>
  <si>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</si>
  <si>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</si>
  <si>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</si>
  <si>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</si>
  <si>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</si>
  <si>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</si>
  <si>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</si>
  <si>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</si>
  <si>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</si>
  <si>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</si>
  <si>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</si>
  <si>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</si>
  <si>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</si>
  <si>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</si>
  <si>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</si>
  <si>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</si>
  <si>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</si>
  <si>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</si>
  <si>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</si>
  <si>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</si>
  <si>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</si>
  <si>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</si>
  <si>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</si>
  <si>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</si>
  <si>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</si>
  <si>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</si>
  <si>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</si>
  <si>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</si>
  <si>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</si>
  <si>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</si>
  <si>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</si>
  <si>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</si>
  <si>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</si>
  <si>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</si>
  <si>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</si>
  <si>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</si>
  <si>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</si>
  <si>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</si>
  <si>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</si>
  <si>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</si>
  <si>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</si>
  <si>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</si>
  <si>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</si>
  <si>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</si>
  <si>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</si>
  <si>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</si>
  <si>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</si>
  <si>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</si>
  <si>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</si>
  <si>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</si>
  <si>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</si>
  <si>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</si>
  <si>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</si>
  <si>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</si>
  <si>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</si>
  <si>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</si>
  <si>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</si>
  <si>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</si>
  <si>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</si>
  <si>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</si>
  <si>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</si>
  <si>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</si>
  <si>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</si>
  <si>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</si>
  <si>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</si>
  <si>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</si>
  <si>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</si>
  <si>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</si>
  <si>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</si>
  <si>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</si>
  <si>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</si>
  <si>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</si>
  <si>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</si>
  <si>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</si>
  <si>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</si>
  <si>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</si>
  <si>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</si>
  <si>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</si>
  <si>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</si>
  <si>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</si>
  <si>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</si>
  <si>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</si>
  <si>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</si>
  <si>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</si>
  <si>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</si>
  <si>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</si>
  <si>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</si>
  <si>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</si>
  <si>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</si>
  <si>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</si>
  <si>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</si>
  <si>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</si>
  <si>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</si>
  <si>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</si>
  <si>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</si>
  <si>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</si>
  <si>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</si>
  <si>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</si>
  <si>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</si>
  <si>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</si>
  <si>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</si>
  <si>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</si>
  <si>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</si>
  <si>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</si>
  <si>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</si>
  <si>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</si>
  <si>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</si>
  <si>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</si>
  <si>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</si>
  <si>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</si>
  <si>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</si>
  <si>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</si>
  <si>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</si>
  <si>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</si>
  <si>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</si>
  <si>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</si>
  <si>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</si>
  <si>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</si>
  <si>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</si>
  <si>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</si>
  <si>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</si>
  <si>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</si>
  <si>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</si>
  <si>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</si>
  <si>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</si>
  <si>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</si>
  <si>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</si>
  <si>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</si>
  <si>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</si>
  <si>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</si>
  <si>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</si>
  <si>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</si>
  <si>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</si>
  <si>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</si>
  <si>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</si>
  <si>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</si>
  <si>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</si>
  <si>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</si>
  <si>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</si>
  <si>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</si>
  <si>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</si>
  <si>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</si>
  <si>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</si>
  <si>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</si>
  <si>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</si>
  <si>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</si>
  <si>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</si>
  <si>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</si>
  <si>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</si>
  <si>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</si>
  <si>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</si>
  <si>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</si>
  <si>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</si>
  <si>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</si>
  <si>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</si>
  <si>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</si>
  <si>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</si>
  <si>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</si>
  <si>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</si>
  <si>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</si>
  <si>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</si>
  <si>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</si>
  <si>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</si>
  <si>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</si>
  <si>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</si>
  <si>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</si>
  <si>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</si>
  <si>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</si>
  <si>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</si>
  <si>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</si>
  <si>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</si>
  <si>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</si>
  <si>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</si>
  <si>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</si>
  <si>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</si>
  <si>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</si>
  <si>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</si>
  <si>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</si>
  <si>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</si>
  <si>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</si>
  <si>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</si>
  <si>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</si>
  <si>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</si>
  <si>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</si>
  <si>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</si>
  <si>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</si>
  <si>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</si>
  <si>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</si>
  <si>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</si>
  <si>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</si>
  <si>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</si>
  <si>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</si>
  <si>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</si>
  <si>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</si>
  <si>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</si>
  <si>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</si>
  <si>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</si>
  <si>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</si>
  <si>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</si>
  <si>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</si>
  <si>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</si>
  <si>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</si>
  <si>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</si>
  <si>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</si>
  <si>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</si>
  <si>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</si>
  <si>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</si>
  <si>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</si>
  <si>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</si>
  <si>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</si>
  <si>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</si>
  <si>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</si>
  <si>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</si>
  <si>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</si>
  <si>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</si>
  <si>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</si>
  <si>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</si>
  <si>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</si>
  <si>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</si>
  <si>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</si>
  <si>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</si>
  <si>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</si>
  <si>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</si>
  <si>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</si>
  <si>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</si>
  <si>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</si>
  <si>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</si>
  <si>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</si>
  <si>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</si>
  <si>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</si>
  <si>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</si>
  <si>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</si>
  <si>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</si>
  <si>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</si>
  <si>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</si>
  <si>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</si>
  <si>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</si>
  <si>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</si>
  <si>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</si>
  <si>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</si>
  <si>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</si>
  <si>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</si>
  <si>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</si>
  <si>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</si>
  <si>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</si>
  <si>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</si>
  <si>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</si>
  <si>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</si>
  <si>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</si>
  <si>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</si>
  <si>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</si>
  <si>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</si>
  <si>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</si>
  <si>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</si>
  <si>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</si>
  <si>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</si>
  <si>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</si>
  <si>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</si>
  <si>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</si>
  <si>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</si>
  <si>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</si>
  <si>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</si>
  <si>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</si>
  <si>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</si>
  <si>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</si>
  <si>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</si>
  <si>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</si>
  <si>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</si>
  <si>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</si>
  <si>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</si>
  <si>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</si>
  <si>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</si>
  <si>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</si>
  <si>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</si>
  <si>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</si>
  <si>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</si>
  <si>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</si>
  <si>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</si>
  <si>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</si>
  <si>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</si>
  <si>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</si>
  <si>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</si>
  <si>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</si>
  <si>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</si>
  <si>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</si>
  <si>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</si>
  <si>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</si>
  <si>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</si>
  <si>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</si>
  <si>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</si>
  <si>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</si>
  <si>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</si>
  <si>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</si>
  <si>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</si>
  <si>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</si>
  <si>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</si>
  <si>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</si>
  <si>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</si>
  <si>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</si>
  <si>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</si>
  <si>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</si>
  <si>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</si>
  <si>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</si>
  <si>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</si>
  <si>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</si>
  <si>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</si>
  <si>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</si>
  <si>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</si>
  <si>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</si>
  <si>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</si>
  <si>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</si>
  <si>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</si>
  <si>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</si>
  <si>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</si>
  <si>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</si>
  <si>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</si>
  <si>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</si>
  <si>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</si>
  <si>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</si>
  <si>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</si>
  <si>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</si>
  <si>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</si>
  <si>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</si>
  <si>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</si>
  <si>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</si>
  <si>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</si>
  <si>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</si>
  <si>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</si>
  <si>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</si>
  <si>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</si>
  <si>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</si>
  <si>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</si>
  <si>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</si>
  <si>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</si>
  <si>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</si>
  <si>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</si>
  <si>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</si>
  <si>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</si>
  <si>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</si>
  <si>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</si>
  <si>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</si>
  <si>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</si>
  <si>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</si>
  <si>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</si>
  <si>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</si>
  <si>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</si>
  <si>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</si>
  <si>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</si>
  <si>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</si>
  <si>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</si>
  <si>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</si>
  <si>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</si>
  <si>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</si>
  <si>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</si>
  <si>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</si>
  <si>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</si>
  <si>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</si>
  <si>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</si>
  <si>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</si>
  <si>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</si>
  <si>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</si>
  <si>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</si>
  <si>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</si>
  <si>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</si>
  <si>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</si>
  <si>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</si>
  <si>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</si>
  <si>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</si>
  <si>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</si>
  <si>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</si>
  <si>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</si>
  <si>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</si>
  <si>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</si>
  <si>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</si>
  <si>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</si>
  <si>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</si>
  <si>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</si>
  <si>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</si>
  <si>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</si>
  <si>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</si>
  <si>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</si>
  <si>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</si>
  <si>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</si>
  <si>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</si>
  <si>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</si>
  <si>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</si>
  <si>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</si>
  <si>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</si>
  <si>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</si>
  <si>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</si>
  <si>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</si>
  <si>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</si>
  <si>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</si>
  <si>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</si>
  <si>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</si>
  <si>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</si>
  <si>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</si>
  <si>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</si>
  <si>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</si>
  <si>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</si>
  <si>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</si>
  <si>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</si>
  <si>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</si>
  <si>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</si>
  <si>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</si>
  <si>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</si>
  <si>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</si>
  <si>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</si>
  <si>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</si>
  <si>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</si>
  <si>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</si>
  <si>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</si>
  <si>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</si>
  <si>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</si>
  <si>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</si>
  <si>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</si>
  <si>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</si>
  <si>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</si>
  <si>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</si>
  <si>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</si>
  <si>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</si>
  <si>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</si>
  <si>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</si>
  <si>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</si>
  <si>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</si>
  <si>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</si>
  <si>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</si>
  <si>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</si>
  <si>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</si>
  <si>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</si>
  <si>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</si>
  <si>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</si>
  <si>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</si>
  <si>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</si>
  <si>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</si>
  <si>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</si>
  <si>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</si>
  <si>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</si>
  <si>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</si>
  <si>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</si>
  <si>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</si>
  <si>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</si>
  <si>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</si>
  <si>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</si>
  <si>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</si>
  <si>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</si>
  <si>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</si>
  <si>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</si>
  <si>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</si>
  <si>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</si>
  <si>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</si>
  <si>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</si>
  <si>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</si>
  <si>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</si>
  <si>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</si>
  <si>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</si>
  <si>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</si>
  <si>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</si>
  <si>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</si>
  <si>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</si>
  <si>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</si>
  <si>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</si>
  <si>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</si>
  <si>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</si>
  <si>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</si>
  <si>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</si>
  <si>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</si>
  <si>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</si>
  <si>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</si>
  <si>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</si>
  <si>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</si>
  <si>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</si>
  <si>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</si>
  <si>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</si>
  <si>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</si>
  <si>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</si>
  <si>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</si>
  <si>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</si>
  <si>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</si>
  <si>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</si>
  <si>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</si>
  <si>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</si>
  <si>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</si>
  <si>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</si>
  <si>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</si>
  <si>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</si>
  <si>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</si>
  <si>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</si>
  <si>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</si>
  <si>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</si>
  <si>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</si>
  <si>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</si>
  <si>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</si>
  <si>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</si>
  <si>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</si>
  <si>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</si>
  <si>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</si>
  <si>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</si>
  <si>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</si>
  <si>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</si>
  <si>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</si>
  <si>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</si>
  <si>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</si>
  <si>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</si>
  <si>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</si>
  <si>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</si>
  <si>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</si>
  <si>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</si>
  <si>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</si>
  <si>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</si>
  <si>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</si>
  <si>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</si>
  <si>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</si>
  <si>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</si>
  <si>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</si>
  <si>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</si>
  <si>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</si>
  <si>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</si>
  <si>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</si>
  <si>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</si>
  <si>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</si>
  <si>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</si>
  <si>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</si>
  <si>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</si>
  <si>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</si>
  <si>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</si>
  <si>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</si>
  <si>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</si>
  <si>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</si>
  <si>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</si>
  <si>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</si>
  <si>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</si>
  <si>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</si>
  <si>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</si>
  <si>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</si>
  <si>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</si>
  <si>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</si>
  <si>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</si>
  <si>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</si>
  <si>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</si>
  <si>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</si>
  <si>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</si>
  <si>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</si>
  <si>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</si>
  <si>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</si>
  <si>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</si>
  <si>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</si>
  <si>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</si>
  <si>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</si>
  <si>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</si>
  <si>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</si>
  <si>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</si>
  <si>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</si>
  <si>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</si>
  <si>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</si>
  <si>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</si>
  <si>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</si>
  <si>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</si>
  <si>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</si>
  <si>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</si>
  <si>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</si>
  <si>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</si>
  <si>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</si>
  <si>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</si>
  <si>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</si>
  <si>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</si>
  <si>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</si>
  <si>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</si>
  <si>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</si>
  <si>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</si>
  <si>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</si>
  <si>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</si>
  <si>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</si>
  <si>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</si>
  <si>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</si>
  <si>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</si>
  <si>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</si>
  <si>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</si>
  <si>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</si>
  <si>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</si>
  <si>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</si>
  <si>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</si>
  <si>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</si>
  <si>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</si>
  <si>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</si>
  <si>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</si>
  <si>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</si>
  <si>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</si>
  <si>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</si>
  <si>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</si>
  <si>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</si>
  <si>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</si>
  <si>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</si>
  <si>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</si>
  <si>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</si>
  <si>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</si>
  <si>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</si>
  <si>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</si>
  <si>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</si>
  <si>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</si>
  <si>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</si>
  <si>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</si>
  <si>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</si>
  <si>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</si>
  <si>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</si>
  <si>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</si>
  <si>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</si>
  <si>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</si>
  <si>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</si>
  <si>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</si>
  <si>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</si>
  <si>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</si>
  <si>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</si>
  <si>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</si>
  <si>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</si>
  <si>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</si>
  <si>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</si>
  <si>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</si>
  <si>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</si>
  <si>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</si>
  <si>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</si>
  <si>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</si>
  <si>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</si>
  <si>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</si>
  <si>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</si>
  <si>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</si>
  <si>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</si>
  <si>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</si>
  <si>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</si>
  <si>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</si>
  <si>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</si>
  <si>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</si>
  <si>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</si>
  <si>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</si>
  <si>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</si>
  <si>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</si>
  <si>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</si>
  <si>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</si>
  <si>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</si>
  <si>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</si>
  <si>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</si>
  <si>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</si>
  <si>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</si>
  <si>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</si>
  <si>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</si>
  <si>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</si>
  <si>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</si>
  <si>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</si>
  <si>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</si>
  <si>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</si>
  <si>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</si>
  <si>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</si>
  <si>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</si>
  <si>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</si>
  <si>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</si>
  <si>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</si>
  <si>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</si>
  <si>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</si>
  <si>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</si>
  <si>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</si>
  <si>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</si>
  <si>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</si>
  <si>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</si>
  <si>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</si>
  <si>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</si>
  <si>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</si>
  <si>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</si>
  <si>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</si>
  <si>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</si>
  <si>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</si>
  <si>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</si>
  <si>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</si>
  <si>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</si>
  <si>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</si>
  <si>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</si>
  <si>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</si>
  <si>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</si>
  <si>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</si>
  <si>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</si>
  <si>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</si>
  <si>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</si>
  <si>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</si>
  <si>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</si>
  <si>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</si>
  <si>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</si>
  <si>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</si>
  <si>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</si>
  <si>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</si>
  <si>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</si>
  <si>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</si>
  <si>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</si>
  <si>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</si>
  <si>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</si>
  <si>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</si>
  <si>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</si>
  <si>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</si>
  <si>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</si>
  <si>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</si>
  <si>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</si>
  <si>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</si>
  <si>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</si>
  <si>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</si>
  <si>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</si>
  <si>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</si>
  <si>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</si>
  <si>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</si>
  <si>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</si>
  <si>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</si>
  <si>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</si>
  <si>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</si>
  <si>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</si>
  <si>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</si>
  <si>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</si>
  <si>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</si>
  <si>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</si>
  <si>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</si>
  <si>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</si>
  <si>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</si>
  <si>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</si>
  <si>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</si>
  <si>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</si>
  <si>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</si>
  <si>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</si>
  <si>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</si>
  <si>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</si>
  <si>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</si>
  <si>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</si>
  <si>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</si>
  <si>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</si>
  <si>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</si>
  <si>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</si>
  <si>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</si>
  <si>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</si>
  <si>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</si>
  <si>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</si>
  <si>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</si>
  <si>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</si>
  <si>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</si>
  <si>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</si>
  <si>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</si>
  <si>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</si>
  <si>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</si>
  <si>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</si>
  <si>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</si>
  <si>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</si>
  <si>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</si>
  <si>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</si>
  <si>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</si>
  <si>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</si>
  <si>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</si>
  <si>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</si>
  <si>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</si>
  <si>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</si>
  <si>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</si>
  <si>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</si>
  <si>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</si>
  <si>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</si>
  <si>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</si>
  <si>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</si>
  <si>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</si>
  <si>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</si>
  <si>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</si>
  <si>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</si>
  <si>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</si>
  <si>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</si>
  <si>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</si>
  <si>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</si>
  <si>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</si>
  <si>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</si>
  <si>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</si>
  <si>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</si>
  <si>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</si>
  <si>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</si>
  <si>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</si>
  <si>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</si>
  <si>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</si>
  <si>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</si>
  <si>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</si>
  <si>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</si>
  <si>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</si>
  <si>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</si>
  <si>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</si>
  <si>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</si>
  <si>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</si>
  <si>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</si>
  <si>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</si>
  <si>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</si>
  <si>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</si>
  <si>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</si>
  <si>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</si>
  <si>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</si>
  <si>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</si>
  <si>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</si>
  <si>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</si>
  <si>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</si>
  <si>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</si>
  <si>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</si>
  <si>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</si>
  <si>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</si>
  <si>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</si>
  <si>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</si>
  <si>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</si>
  <si>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</si>
  <si>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</si>
  <si>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</si>
  <si>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</si>
  <si>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</si>
  <si>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</si>
  <si>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</si>
  <si>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</si>
  <si>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</si>
  <si>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</si>
  <si>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</si>
  <si>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</si>
  <si>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</si>
  <si>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</si>
  <si>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</si>
  <si>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</si>
  <si>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</si>
  <si>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</si>
  <si>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</si>
  <si>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</si>
  <si>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</si>
  <si>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</si>
  <si>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</si>
  <si>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</si>
  <si>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</si>
  <si>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</si>
  <si>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</si>
  <si>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</si>
  <si>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</si>
  <si>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</si>
  <si>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</si>
  <si>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</si>
  <si>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</si>
  <si>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</si>
  <si>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</si>
  <si>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</si>
  <si>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</si>
  <si>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</si>
  <si>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</si>
  <si>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</si>
  <si>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</si>
  <si>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</si>
  <si>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</si>
  <si>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</si>
  <si>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</si>
  <si>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</si>
  <si>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</si>
  <si>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</si>
  <si>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</si>
  <si>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</si>
  <si>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</si>
  <si>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</si>
  <si>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</si>
  <si>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</si>
  <si>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</si>
  <si>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</si>
  <si>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</si>
  <si>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</si>
  <si>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</si>
  <si>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</si>
  <si>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</si>
  <si>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</si>
  <si>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</si>
  <si>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</si>
  <si>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</si>
  <si>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</si>
  <si>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</si>
  <si>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</si>
  <si>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</si>
  <si>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</si>
  <si>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</si>
  <si>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</si>
  <si>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</si>
  <si>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</si>
  <si>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</si>
  <si>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</si>
  <si>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</si>
  <si>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</si>
  <si>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</si>
  <si>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</si>
  <si>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</si>
  <si>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</si>
  <si>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</si>
  <si>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</si>
  <si>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</si>
  <si>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</si>
  <si>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</si>
  <si>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</si>
  <si>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</si>
  <si>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</si>
  <si>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</si>
  <si>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</si>
  <si>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</si>
  <si>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</si>
  <si>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</si>
  <si>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</si>
  <si>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</si>
  <si>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</si>
  <si>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</si>
  <si>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</si>
  <si>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</si>
  <si>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</si>
  <si>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</si>
  <si>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</si>
  <si>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</si>
  <si>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</si>
  <si>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</si>
  <si>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</si>
  <si>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</si>
  <si>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</si>
  <si>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</si>
  <si>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</si>
  <si>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</si>
  <si>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</si>
  <si>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</si>
  <si>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</si>
  <si>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</si>
  <si>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</si>
  <si>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</si>
  <si>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</si>
  <si>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</si>
  <si>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</si>
  <si>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</si>
  <si>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</si>
  <si>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</si>
  <si>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</si>
  <si>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</si>
  <si>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</si>
  <si>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</si>
  <si>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</si>
  <si>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</si>
  <si>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</si>
  <si>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</si>
  <si>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</si>
  <si>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</si>
  <si>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</si>
  <si>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</si>
  <si>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</si>
  <si>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</si>
  <si>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</si>
  <si>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</si>
  <si>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</si>
  <si>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</si>
  <si>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</si>
  <si>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</si>
  <si>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</si>
  <si>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</si>
  <si>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</si>
  <si>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</si>
  <si>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</si>
  <si>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</si>
  <si>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</si>
  <si>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</si>
  <si>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</si>
  <si>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</si>
  <si>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</si>
  <si>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</si>
  <si>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</si>
  <si>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</si>
  <si>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</si>
  <si>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</si>
  <si>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</si>
  <si>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</si>
  <si>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</si>
  <si>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</si>
  <si>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</si>
  <si>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</si>
  <si>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</si>
  <si>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</si>
  <si>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</si>
  <si>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</si>
  <si>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</si>
  <si>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</si>
  <si>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</si>
  <si>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</si>
  <si>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</si>
  <si>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</si>
  <si>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</si>
  <si>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</si>
  <si>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</si>
  <si>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</si>
  <si>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</si>
  <si>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</si>
  <si>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</si>
  <si>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</si>
  <si>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</si>
  <si>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</si>
  <si>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</si>
  <si>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</si>
  <si>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</si>
  <si>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</si>
  <si>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</si>
  <si>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</si>
  <si>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</si>
  <si>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</si>
  <si>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</si>
  <si>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</si>
  <si>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</si>
  <si>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</si>
  <si>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</si>
  <si>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</si>
  <si>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</si>
  <si>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</si>
  <si>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</si>
  <si>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</si>
  <si>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</si>
  <si>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</si>
  <si>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</si>
  <si>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</si>
  <si>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</si>
  <si>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</si>
  <si>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</si>
  <si>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</si>
  <si>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</si>
  <si>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</si>
  <si>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</si>
  <si>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</si>
  <si>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</si>
  <si>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</si>
  <si>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</si>
  <si>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</si>
  <si>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</si>
  <si>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</si>
  <si>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</si>
  <si>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</si>
  <si>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</si>
  <si>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</si>
  <si>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</si>
  <si>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</si>
  <si>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</si>
  <si>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</si>
  <si>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</si>
  <si>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</si>
  <si>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</si>
  <si>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</si>
  <si>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</si>
  <si>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</si>
  <si>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</si>
  <si>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</si>
  <si>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</si>
  <si>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</si>
  <si>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</si>
  <si>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</si>
  <si>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</si>
  <si>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</si>
  <si>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</si>
  <si>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</si>
  <si>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</si>
  <si>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</si>
  <si>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</si>
  <si>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</si>
  <si>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</si>
  <si>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</si>
  <si>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</si>
  <si>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</si>
  <si>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</si>
  <si>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</si>
  <si>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</si>
  <si>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</si>
  <si>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</si>
  <si>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</si>
  <si>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</si>
  <si>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</si>
  <si>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</si>
  <si>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</si>
  <si>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</si>
  <si>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</si>
  <si>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</si>
  <si>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</si>
  <si>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</si>
  <si>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</si>
  <si>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</si>
  <si>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</si>
  <si>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</si>
  <si>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</si>
  <si>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</si>
  <si>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</si>
  <si>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</si>
  <si>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</si>
  <si>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</si>
  <si>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</si>
  <si>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</si>
  <si>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</si>
  <si>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</si>
  <si>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</si>
  <si>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</si>
  <si>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</si>
  <si>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</si>
  <si>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</si>
  <si>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</si>
  <si>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</si>
  <si>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</si>
  <si>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</si>
  <si>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</si>
  <si>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</si>
  <si>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</si>
  <si>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</si>
  <si>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</si>
  <si>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</si>
  <si>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</si>
  <si>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</si>
  <si>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</si>
  <si>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</si>
  <si>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</si>
  <si>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</si>
  <si>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</si>
  <si>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</si>
  <si>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</si>
  <si>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</si>
  <si>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</si>
  <si>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</si>
  <si>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</si>
  <si>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</si>
  <si>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</si>
  <si>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</si>
  <si>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</si>
  <si>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</si>
  <si>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</si>
  <si>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</si>
  <si>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</si>
  <si>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</si>
  <si>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</si>
  <si>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</si>
  <si>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</si>
  <si>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</si>
  <si>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</si>
  <si>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</si>
  <si>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</si>
  <si>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</si>
  <si>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</si>
  <si>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</si>
  <si>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</si>
  <si>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</si>
  <si>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</si>
  <si>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</si>
  <si>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</si>
  <si>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</si>
  <si>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</si>
  <si>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</si>
  <si>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</si>
  <si>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</si>
  <si>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</si>
  <si>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</si>
  <si>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</si>
  <si>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</si>
  <si>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</si>
  <si>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</si>
  <si>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</si>
  <si>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</si>
  <si>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</si>
  <si>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</si>
  <si>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</si>
  <si>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</si>
  <si>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</si>
  <si>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</si>
  <si>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</si>
  <si>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</si>
  <si>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</si>
  <si>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</si>
  <si>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</si>
  <si>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</si>
  <si>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</si>
  <si>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</si>
  <si>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</si>
  <si>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</si>
  <si>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</si>
  <si>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</si>
  <si>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</si>
  <si>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</si>
  <si>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</si>
  <si>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</si>
  <si>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</si>
  <si>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</si>
  <si>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</si>
  <si>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</si>
  <si>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</si>
  <si>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</si>
  <si>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</si>
  <si>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</si>
  <si>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</si>
  <si>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</si>
  <si>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</si>
  <si>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</si>
  <si>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</si>
  <si>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</si>
  <si>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</si>
  <si>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</si>
  <si>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</si>
  <si>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</si>
  <si>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</si>
  <si>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</si>
  <si>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</si>
  <si>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</si>
  <si>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</si>
  <si>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</si>
  <si>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</si>
  <si>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</si>
  <si>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</si>
  <si>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</si>
  <si>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</si>
  <si>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</si>
  <si>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</si>
  <si>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</si>
  <si>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</si>
  <si>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</si>
  <si>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</si>
  <si>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</si>
  <si>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</si>
  <si>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</si>
  <si>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</si>
  <si>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</si>
  <si>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</si>
  <si>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</si>
  <si>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</si>
  <si>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</si>
  <si>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</si>
  <si>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</si>
  <si>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</si>
  <si>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</si>
  <si>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</si>
  <si>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</si>
  <si>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</si>
  <si>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</si>
  <si>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</si>
  <si>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</si>
  <si>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</si>
  <si>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</si>
  <si>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</si>
  <si>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</si>
  <si>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</si>
  <si>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</si>
  <si>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</si>
  <si>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</si>
  <si>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</si>
  <si>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</si>
  <si>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</si>
  <si>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</si>
  <si>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</si>
  <si>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</si>
  <si>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</si>
  <si>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</si>
  <si>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</si>
  <si>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</si>
  <si>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</si>
  <si>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</si>
  <si>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</si>
  <si>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</si>
  <si>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</si>
  <si>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</si>
  <si>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</si>
  <si>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</si>
  <si>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</si>
  <si>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</si>
  <si>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</si>
  <si>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</si>
  <si>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</si>
  <si>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</si>
  <si>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</si>
  <si>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</si>
  <si>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</si>
  <si>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</si>
  <si>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</si>
  <si>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</si>
  <si>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</si>
  <si>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</si>
  <si>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</si>
  <si>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</si>
  <si>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</si>
  <si>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</si>
  <si>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</si>
  <si>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</si>
  <si>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</si>
  <si>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</si>
  <si>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</si>
  <si>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</si>
  <si>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</si>
  <si>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</si>
  <si>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</si>
  <si>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</si>
  <si>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</si>
  <si>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</si>
  <si>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</si>
  <si>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</si>
  <si>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</si>
  <si>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</si>
  <si>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</si>
  <si>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</si>
  <si>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</si>
  <si>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</si>
  <si>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</si>
  <si>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</si>
  <si>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</si>
  <si>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</si>
  <si>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</si>
  <si>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</si>
  <si>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</si>
  <si>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</si>
  <si>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</si>
  <si>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</si>
  <si>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</si>
  <si>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</si>
  <si>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</si>
  <si>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</si>
  <si>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</si>
  <si>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</si>
  <si>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</si>
  <si>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</si>
  <si>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</si>
  <si>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</si>
  <si>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</si>
  <si>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</si>
  <si>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</si>
  <si>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</si>
  <si>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</si>
  <si>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</si>
  <si>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</si>
  <si>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</si>
  <si>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</si>
  <si>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</si>
  <si>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</si>
  <si>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</si>
  <si>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</si>
  <si>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</si>
  <si>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</si>
  <si>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</si>
  <si>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</si>
  <si>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</si>
  <si>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</si>
  <si>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</si>
  <si>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</si>
  <si>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</si>
  <si>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</si>
  <si>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</si>
  <si>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</si>
  <si>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</si>
  <si>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</si>
  <si>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</si>
  <si>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</si>
  <si>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</si>
  <si>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</si>
  <si>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</si>
  <si>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</si>
  <si>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</si>
  <si>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</si>
  <si>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</si>
  <si>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</si>
  <si>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</si>
  <si>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</si>
  <si>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</si>
  <si>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</si>
  <si>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</si>
  <si>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</si>
  <si>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</si>
  <si>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</si>
  <si>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</si>
  <si>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</si>
  <si>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</si>
  <si>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</si>
  <si>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</si>
  <si>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</si>
  <si>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</si>
  <si>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</si>
  <si>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</si>
  <si>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</si>
  <si>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</si>
  <si>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</si>
  <si>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</si>
  <si>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</si>
  <si>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</si>
  <si>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</si>
  <si>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</si>
  <si>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</si>
  <si>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</si>
  <si>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</si>
  <si>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</si>
  <si>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</si>
  <si>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</si>
  <si>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</si>
  <si>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</si>
  <si>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</si>
  <si>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</si>
  <si>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</si>
  <si>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</si>
  <si>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</si>
  <si>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</si>
  <si>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</si>
  <si>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</si>
  <si>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</si>
  <si>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</si>
  <si>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</si>
  <si>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</si>
  <si>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</si>
  <si>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</si>
  <si>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</si>
  <si>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</si>
  <si>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</si>
  <si>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</si>
  <si>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</si>
  <si>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</si>
  <si>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</si>
  <si>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</si>
  <si>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</si>
  <si>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</si>
  <si>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</si>
  <si>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</si>
  <si>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</si>
  <si>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</si>
  <si>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</si>
  <si>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</si>
  <si>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</si>
  <si>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</si>
  <si>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</si>
  <si>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</si>
  <si>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</si>
  <si>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</si>
  <si>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</si>
  <si>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</si>
  <si>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</si>
  <si>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</si>
  <si>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</si>
  <si>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</si>
  <si>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</si>
  <si>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</si>
  <si>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</si>
  <si>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</si>
  <si>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</si>
  <si>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</si>
  <si>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</si>
  <si>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</si>
  <si>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</si>
  <si>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</si>
  <si>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</si>
  <si>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</si>
  <si>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</si>
  <si>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</si>
  <si>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</si>
  <si>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</si>
  <si>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</si>
  <si>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</si>
  <si>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</si>
  <si>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</si>
  <si>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</si>
  <si>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</si>
  <si>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</si>
  <si>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</si>
  <si>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</si>
  <si>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</si>
  <si>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</si>
  <si>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</si>
  <si>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</si>
  <si>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</si>
  <si>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</si>
  <si>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</si>
  <si>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</si>
  <si>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</si>
  <si>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</si>
  <si>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</si>
  <si>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</si>
  <si>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</si>
  <si>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</si>
  <si>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</si>
  <si>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</si>
  <si>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</si>
  <si>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</si>
  <si>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</si>
  <si>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</si>
  <si>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</si>
  <si>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</si>
  <si>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</si>
  <si>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</si>
  <si>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</si>
  <si>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</si>
  <si>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</si>
  <si>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</si>
  <si>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</si>
  <si>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</si>
  <si>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</si>
  <si>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</si>
  <si>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</si>
  <si>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</si>
  <si>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</si>
  <si>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</si>
  <si>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</si>
  <si>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</si>
  <si>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</si>
  <si>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</si>
  <si>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</si>
  <si>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</si>
  <si>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</si>
  <si>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</si>
  <si>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</si>
  <si>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</si>
  <si>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</si>
  <si>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</si>
  <si>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</si>
  <si>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</si>
  <si>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</si>
  <si>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</si>
  <si>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</si>
  <si>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</si>
  <si>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</si>
  <si>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</si>
  <si>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</si>
  <si>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</si>
  <si>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</si>
  <si>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</si>
  <si>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</si>
  <si>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</si>
  <si>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</si>
  <si>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</si>
  <si>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</si>
  <si>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</si>
  <si>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</si>
  <si>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</si>
  <si>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</si>
  <si>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</si>
  <si>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</si>
  <si>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</si>
  <si>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</si>
  <si>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</si>
  <si>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</si>
  <si>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</si>
  <si>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</si>
  <si>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</si>
  <si>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</si>
  <si>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</si>
  <si>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</si>
  <si>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</si>
  <si>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</si>
  <si>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</si>
  <si>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</si>
  <si>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</si>
  <si>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</si>
  <si>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</si>
  <si>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</si>
  <si>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</si>
  <si>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</si>
  <si>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</si>
  <si>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</si>
  <si>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</si>
  <si>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</si>
  <si>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</si>
  <si>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</si>
  <si>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</si>
  <si>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</si>
  <si>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</si>
  <si>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</si>
  <si>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</si>
  <si>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</si>
  <si>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</si>
  <si>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</si>
  <si>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</si>
  <si>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</si>
  <si>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</si>
  <si>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</si>
  <si>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</si>
  <si>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</si>
  <si>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</si>
  <si>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</si>
  <si>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</si>
  <si>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</si>
  <si>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</si>
  <si>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</si>
  <si>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</si>
  <si>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</si>
  <si>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</si>
  <si>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</si>
  <si>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</si>
  <si>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</si>
  <si>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</si>
  <si>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</si>
  <si>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</si>
  <si>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</si>
  <si>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</si>
  <si>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</si>
  <si>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</si>
  <si>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</si>
  <si>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</si>
  <si>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</si>
  <si>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</si>
  <si>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</si>
  <si>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</si>
  <si>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</si>
  <si>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</si>
  <si>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</si>
  <si>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</si>
  <si>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</si>
  <si>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</si>
  <si>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</si>
  <si>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</si>
  <si>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</si>
  <si>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</si>
  <si>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</si>
  <si>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</si>
  <si>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</si>
  <si>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</si>
  <si>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</si>
  <si>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</si>
  <si>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</si>
  <si>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</si>
  <si>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</si>
  <si>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</si>
  <si>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</si>
  <si>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</si>
  <si>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</si>
  <si>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</si>
  <si>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</si>
  <si>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</si>
  <si>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</si>
  <si>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</si>
  <si>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</si>
  <si>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</si>
  <si>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</si>
  <si>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</si>
  <si>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</si>
  <si>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</si>
  <si>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</si>
  <si>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</si>
  <si>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</si>
  <si>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</si>
  <si>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</si>
  <si>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</si>
  <si>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</si>
  <si>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</si>
  <si>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</si>
  <si>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</si>
  <si>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</si>
  <si>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</si>
  <si>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</si>
  <si>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</si>
  <si>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</si>
  <si>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</si>
  <si>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</si>
  <si>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</si>
  <si>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</si>
  <si>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</si>
  <si>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</si>
  <si>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</si>
  <si>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</si>
  <si>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</si>
  <si>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</si>
  <si>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</si>
  <si>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</si>
  <si>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</si>
  <si>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</si>
  <si>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</si>
  <si>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</si>
  <si>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</si>
  <si>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</si>
  <si>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</si>
  <si>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</si>
  <si>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</si>
  <si>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</si>
  <si>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</si>
  <si>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</si>
  <si>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</si>
  <si>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</si>
  <si>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</si>
  <si>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</si>
  <si>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</si>
  <si>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</si>
  <si>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</si>
  <si>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</si>
  <si>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</si>
  <si>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</si>
  <si>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</si>
  <si>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</si>
  <si>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</si>
  <si>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</si>
  <si>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</si>
  <si>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</si>
  <si>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</si>
  <si>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</si>
  <si>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</si>
  <si>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</si>
  <si>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</si>
  <si>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</si>
  <si>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</si>
  <si>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</si>
  <si>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</si>
  <si>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</si>
  <si>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</si>
  <si>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</si>
  <si>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</si>
  <si>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</si>
  <si>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</si>
  <si>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</si>
  <si>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</si>
  <si>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</si>
  <si>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</si>
  <si>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</si>
  <si>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</si>
  <si>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</si>
  <si>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</si>
  <si>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</si>
  <si>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</si>
  <si>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</si>
  <si>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</si>
  <si>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</si>
  <si>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</si>
  <si>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</si>
  <si>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</si>
  <si>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</si>
  <si>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</si>
  <si>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</si>
  <si>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</si>
  <si>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</si>
  <si>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</si>
  <si>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</si>
  <si>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</si>
  <si>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</si>
  <si>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</si>
  <si>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</si>
  <si>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</si>
  <si>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</si>
  <si>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</si>
  <si>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</si>
  <si>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</si>
  <si>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</si>
  <si>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</si>
  <si>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</si>
  <si>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</si>
  <si>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</si>
  <si>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</si>
  <si>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</si>
  <si>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</si>
  <si>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</si>
  <si>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</si>
  <si>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</si>
  <si>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</si>
  <si>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</si>
  <si>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</si>
  <si>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</si>
  <si>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</si>
  <si>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</si>
  <si>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</si>
  <si>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</si>
  <si>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</si>
  <si>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</si>
  <si>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</si>
  <si>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</si>
  <si>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</si>
  <si>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</si>
  <si>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</si>
  <si>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</si>
  <si>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</si>
  <si>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</si>
  <si>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</si>
  <si>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</si>
  <si>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</si>
  <si>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</si>
  <si>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</si>
  <si>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</si>
  <si>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</si>
  <si>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</si>
  <si>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</si>
  <si>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</si>
  <si>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</si>
  <si>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</si>
  <si>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</si>
  <si>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</si>
  <si>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</si>
  <si>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</si>
  <si>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</si>
  <si>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</si>
  <si>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</si>
  <si>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</si>
  <si>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</si>
  <si>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</si>
  <si>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</si>
  <si>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</si>
  <si>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</si>
  <si>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</si>
  <si>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</si>
  <si>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</si>
  <si>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</si>
  <si>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</si>
  <si>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</si>
  <si>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</si>
  <si>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</si>
  <si>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</si>
  <si>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</si>
  <si>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</si>
  <si>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</si>
  <si>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</si>
  <si>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</si>
  <si>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</si>
  <si>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</si>
  <si>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</si>
  <si>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</si>
  <si>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</si>
  <si>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</si>
  <si>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</si>
  <si>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</si>
  <si>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</si>
  <si>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</si>
  <si>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</si>
  <si>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</si>
  <si>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</si>
  <si>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</si>
  <si>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</si>
  <si>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</si>
  <si>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</si>
  <si>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</si>
  <si>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</si>
  <si>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</si>
  <si>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</si>
  <si>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</si>
  <si>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</si>
  <si>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</si>
  <si>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</si>
  <si>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</si>
  <si>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</si>
  <si>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</si>
  <si>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</si>
  <si>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</si>
  <si>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</si>
  <si>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</si>
  <si>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</si>
  <si>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</si>
  <si>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</si>
  <si>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</si>
  <si>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</si>
  <si>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</si>
  <si>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</si>
  <si>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</si>
  <si>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</si>
  <si>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</si>
  <si>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</si>
  <si>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</si>
  <si>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</si>
  <si>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</si>
  <si>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</si>
  <si>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</si>
  <si>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</si>
  <si>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</si>
  <si>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</si>
  <si>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</si>
  <si>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</si>
  <si>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</si>
  <si>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</si>
  <si>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</si>
  <si>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</si>
  <si>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</si>
  <si>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</si>
  <si>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</si>
  <si>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</si>
  <si>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</si>
  <si>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</si>
  <si>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</si>
  <si>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</si>
  <si>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</si>
  <si>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</si>
  <si>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</si>
  <si>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</si>
  <si>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</si>
  <si>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</si>
  <si>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</si>
  <si>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</si>
  <si>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</si>
  <si>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</si>
  <si>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</si>
  <si>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</si>
  <si>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</si>
  <si>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</si>
  <si>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</si>
  <si>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</si>
  <si>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</si>
  <si>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</si>
  <si>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</si>
  <si>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</si>
  <si>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</si>
  <si>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</si>
  <si>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</si>
  <si>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</si>
  <si>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</si>
  <si>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</si>
  <si>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</si>
  <si>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</si>
  <si>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</si>
  <si>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</si>
  <si>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</si>
  <si>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</si>
  <si>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</si>
  <si>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</si>
  <si>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</si>
  <si>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</si>
  <si>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</si>
  <si>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</si>
  <si>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</si>
  <si>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</si>
  <si>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</si>
  <si>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</si>
  <si>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</si>
  <si>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</si>
  <si>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</si>
  <si>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</si>
  <si>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</si>
  <si>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</si>
  <si>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</si>
  <si>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</si>
  <si>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</si>
  <si>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</si>
  <si>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</si>
  <si>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</si>
  <si>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</si>
  <si>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</si>
  <si>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</si>
  <si>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</si>
  <si>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</si>
  <si>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</si>
  <si>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</si>
  <si>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</si>
  <si>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</si>
  <si>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</si>
  <si>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</si>
  <si>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</si>
  <si>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</si>
  <si>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</si>
  <si>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</si>
  <si>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</si>
  <si>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</si>
  <si>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</si>
  <si>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</si>
  <si>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</si>
  <si>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</si>
  <si>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</si>
  <si>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</si>
  <si>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</si>
  <si>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</si>
  <si>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</si>
  <si>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</si>
  <si>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</si>
  <si>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</si>
  <si>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</si>
  <si>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</si>
  <si>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</si>
  <si>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</si>
  <si>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</si>
  <si>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</si>
  <si>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</si>
  <si>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</si>
  <si>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</si>
  <si>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</si>
  <si>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</si>
  <si>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</si>
  <si>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</si>
  <si>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</si>
  <si>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</si>
  <si>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</si>
  <si>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</si>
  <si>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</si>
  <si>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</si>
  <si>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</si>
  <si>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</si>
  <si>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</si>
  <si>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</si>
  <si>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</si>
  <si>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</si>
  <si>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</si>
  <si>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</si>
  <si>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</si>
  <si>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</si>
  <si>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</si>
  <si>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</si>
  <si>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</si>
  <si>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</si>
  <si>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</si>
  <si>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</si>
  <si>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</si>
  <si>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</si>
  <si>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</si>
  <si>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</si>
  <si>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</si>
  <si>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</si>
  <si>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</si>
  <si>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</si>
  <si>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</si>
  <si>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</si>
  <si>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</si>
  <si>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</si>
  <si>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</si>
  <si>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</si>
  <si>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</si>
  <si>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</si>
  <si>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</si>
  <si>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</si>
  <si>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</si>
  <si>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</si>
  <si>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</si>
  <si>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</si>
  <si>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</si>
  <si>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</si>
  <si>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</si>
  <si>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</si>
  <si>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</si>
  <si>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</si>
  <si>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</si>
  <si>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</si>
  <si>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</si>
  <si>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</si>
  <si>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</si>
  <si>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</si>
  <si>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</si>
  <si>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</si>
  <si>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</si>
  <si>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</si>
  <si>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</si>
  <si>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</si>
  <si>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</si>
  <si>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</si>
  <si>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</si>
  <si>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</si>
  <si>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</si>
  <si>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</si>
  <si>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</si>
  <si>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</si>
  <si>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</si>
  <si>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</si>
  <si>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</si>
  <si>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</si>
  <si>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</si>
  <si>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</si>
  <si>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</si>
  <si>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</si>
  <si>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</si>
  <si>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</si>
  <si>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</si>
  <si>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</si>
  <si>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</si>
  <si>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</si>
  <si>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</si>
  <si>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</si>
  <si>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</si>
  <si>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</si>
  <si>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</si>
  <si>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</si>
  <si>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</si>
  <si>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</si>
  <si>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</si>
  <si>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</si>
  <si>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</si>
  <si>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</si>
  <si>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</si>
  <si>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</si>
  <si>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</si>
  <si>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</si>
  <si>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</si>
  <si>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</si>
  <si>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</si>
  <si>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</si>
  <si>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</si>
  <si>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</si>
  <si>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</si>
  <si>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</si>
  <si>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</si>
  <si>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</si>
  <si>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</si>
  <si>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</si>
  <si>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</si>
  <si>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</si>
  <si>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</si>
  <si>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</si>
  <si>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</si>
  <si>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</si>
  <si>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</si>
  <si>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</si>
  <si>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</si>
  <si>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</si>
  <si>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</si>
  <si>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</si>
  <si>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</si>
  <si>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</si>
  <si>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</si>
  <si>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</si>
  <si>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</si>
  <si>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</si>
  <si>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</si>
  <si>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</si>
  <si>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</si>
  <si>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</si>
  <si>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</si>
  <si>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</si>
  <si>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</si>
  <si>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</si>
  <si>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</si>
  <si>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</si>
  <si>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</si>
  <si>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</si>
  <si>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</si>
  <si>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</si>
  <si>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</si>
  <si>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</si>
  <si>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</si>
  <si>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</si>
  <si>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</si>
  <si>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</si>
  <si>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</si>
  <si>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</si>
  <si>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</si>
  <si>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</si>
  <si>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</si>
  <si>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</si>
  <si>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</si>
  <si>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</si>
  <si>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</si>
  <si>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</si>
  <si>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</si>
  <si>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</si>
  <si>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</si>
  <si>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</si>
  <si>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</si>
  <si>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</si>
  <si>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</si>
  <si>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</si>
  <si>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</si>
  <si>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</si>
  <si>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</si>
  <si>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</si>
  <si>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</si>
  <si>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</si>
  <si>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</si>
  <si>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</si>
  <si>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</si>
  <si>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</si>
  <si>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</si>
  <si>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</si>
  <si>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</si>
  <si>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</si>
  <si>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</si>
  <si>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</si>
  <si>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</si>
  <si>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</si>
  <si>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</si>
  <si>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</si>
  <si>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</si>
  <si>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</si>
  <si>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</si>
  <si>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</si>
  <si>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</si>
  <si>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</si>
  <si>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</si>
  <si>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</si>
  <si>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</si>
  <si>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</si>
  <si>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</si>
  <si>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</si>
  <si>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</si>
  <si>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</si>
  <si>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</si>
  <si>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</si>
  <si>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</si>
  <si>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</si>
  <si>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</si>
  <si>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</si>
  <si>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</si>
  <si>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</si>
  <si>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</si>
  <si>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</si>
  <si>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</si>
  <si>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</si>
  <si>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</si>
  <si>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</si>
  <si>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</si>
  <si>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</si>
  <si>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</si>
  <si>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</si>
  <si>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</si>
  <si>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</si>
  <si>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</si>
  <si>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</si>
  <si>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</si>
  <si>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</si>
  <si>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</si>
  <si>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</si>
  <si>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</si>
  <si>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</si>
  <si>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</si>
  <si>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</si>
  <si>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</si>
  <si>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</si>
  <si>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</si>
  <si>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</si>
  <si>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</si>
  <si>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</si>
  <si>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</si>
  <si>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</si>
  <si>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</si>
  <si>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</si>
  <si>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</si>
  <si>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</si>
  <si>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</si>
  <si>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</si>
  <si>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</si>
  <si>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</si>
  <si>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</si>
  <si>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</si>
  <si>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</si>
  <si>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</si>
  <si>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</si>
  <si>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</si>
  <si>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</si>
  <si>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</si>
  <si>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</si>
  <si>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</si>
  <si>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</si>
  <si>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</si>
  <si>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</si>
  <si>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</si>
  <si>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</si>
  <si>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</si>
  <si>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</si>
  <si>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</si>
  <si>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</si>
  <si>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</si>
  <si>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</si>
  <si>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</si>
  <si>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</si>
  <si>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</si>
  <si>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</si>
  <si>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</si>
  <si>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</si>
  <si>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</si>
  <si>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</si>
  <si>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</si>
  <si>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</si>
  <si>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</si>
  <si>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</si>
  <si>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</si>
  <si>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</si>
  <si>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</si>
  <si>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</si>
  <si>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</si>
  <si>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</si>
  <si>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</si>
  <si>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</si>
  <si>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</si>
  <si>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</si>
  <si>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</si>
  <si>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</si>
  <si>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</si>
  <si>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</si>
  <si>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</si>
  <si>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</si>
  <si>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</si>
  <si>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</si>
  <si>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</si>
  <si>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</si>
  <si>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</si>
  <si>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</si>
  <si>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</si>
  <si>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</si>
  <si>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</si>
  <si>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</si>
  <si>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</si>
  <si>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</si>
  <si>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</si>
  <si>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</si>
  <si>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</si>
  <si>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</si>
  <si>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</si>
  <si>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</si>
  <si>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</si>
  <si>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</si>
  <si>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</si>
  <si>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</si>
  <si>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</si>
  <si>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</si>
  <si>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</si>
  <si>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</si>
  <si>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</si>
  <si>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</si>
  <si>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</si>
  <si>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</si>
  <si>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</si>
  <si>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</si>
  <si>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</si>
  <si>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</si>
  <si>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</si>
  <si>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</si>
  <si>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</si>
  <si>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</si>
  <si>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</si>
  <si>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</si>
  <si>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</si>
  <si>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</si>
  <si>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</si>
  <si>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</si>
  <si>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</si>
  <si>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</si>
  <si>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</si>
  <si>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</si>
  <si>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</si>
  <si>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</si>
  <si>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</si>
  <si>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</si>
  <si>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</si>
  <si>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</si>
  <si>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</si>
  <si>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</si>
  <si>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</si>
  <si>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</si>
  <si>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</si>
  <si>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</si>
  <si>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</si>
  <si>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</si>
  <si>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</si>
  <si>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</si>
  <si>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</si>
  <si>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</si>
  <si>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</si>
  <si>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</si>
  <si>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</si>
  <si>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</si>
  <si>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</si>
  <si>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</si>
  <si>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</si>
  <si>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</si>
  <si>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</si>
  <si>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</si>
  <si>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</si>
  <si>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</si>
  <si>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</si>
  <si>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</si>
  <si>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</si>
  <si>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</si>
  <si>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</si>
  <si>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</si>
  <si>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</si>
  <si>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</si>
  <si>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</si>
  <si>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</si>
  <si>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</si>
  <si>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</si>
  <si>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</si>
  <si>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</si>
  <si>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</si>
  <si>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</si>
  <si>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</si>
  <si>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</si>
  <si>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</si>
  <si>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</si>
  <si>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</si>
  <si>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</si>
  <si>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</si>
  <si>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</si>
  <si>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</si>
  <si>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</si>
  <si>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</si>
  <si>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</si>
  <si>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</si>
  <si>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</si>
  <si>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</si>
  <si>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</si>
  <si>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</si>
  <si>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</si>
  <si>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</si>
  <si>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</si>
  <si>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</si>
  <si>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</si>
  <si>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</si>
  <si>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</si>
  <si>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</si>
  <si>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</si>
  <si>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</si>
  <si>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</si>
  <si>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</si>
  <si>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</si>
  <si>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</si>
  <si>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</si>
  <si>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</si>
  <si>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</si>
  <si>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</si>
  <si>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</si>
  <si>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</si>
  <si>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</si>
  <si>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</si>
  <si>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</si>
  <si>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</si>
  <si>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</si>
  <si>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</si>
  <si>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</si>
  <si>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</si>
  <si>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</si>
  <si>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</si>
  <si>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</si>
  <si>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</si>
  <si>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</si>
  <si>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</si>
  <si>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</si>
  <si>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</si>
  <si>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</si>
  <si>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</si>
  <si>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</si>
  <si>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</si>
  <si>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</si>
  <si>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</si>
  <si>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</si>
  <si>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</si>
  <si>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</si>
  <si>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</si>
  <si>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</si>
  <si>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</si>
  <si>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</si>
  <si>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</si>
  <si>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</si>
  <si>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</si>
  <si>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</si>
  <si>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</si>
  <si>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</si>
  <si>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</si>
  <si>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</si>
  <si>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</si>
  <si>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</si>
  <si>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</si>
  <si>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</si>
  <si>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</si>
  <si>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</si>
  <si>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</si>
  <si>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</si>
  <si>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</si>
  <si>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</si>
  <si>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</si>
  <si>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</si>
  <si>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</si>
  <si>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</si>
  <si>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</si>
  <si>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</si>
  <si>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</si>
  <si>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</si>
  <si>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</si>
  <si>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</si>
  <si>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</si>
  <si>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</si>
  <si>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</si>
  <si>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</si>
  <si>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</si>
  <si>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</si>
  <si>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</si>
  <si>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</si>
  <si>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</si>
  <si>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</si>
  <si>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</si>
  <si>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</si>
  <si>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</si>
  <si>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</si>
  <si>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</si>
  <si>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</si>
  <si>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</si>
  <si>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</si>
  <si>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</si>
  <si>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</si>
  <si>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</si>
  <si>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</si>
  <si>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</si>
  <si>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</si>
  <si>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</si>
  <si>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</si>
  <si>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</si>
  <si>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</si>
  <si>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</si>
  <si>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</si>
  <si>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</si>
  <si>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</si>
  <si>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</si>
  <si>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</si>
  <si>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</si>
  <si>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</si>
  <si>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</si>
  <si>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</si>
  <si>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</si>
  <si>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</si>
  <si>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</si>
  <si>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</si>
  <si>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</si>
  <si>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</si>
  <si>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</si>
  <si>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</si>
  <si>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</si>
  <si>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</si>
  <si>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</si>
  <si>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</si>
  <si>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</si>
  <si>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</si>
  <si>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</si>
  <si>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</si>
  <si>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</si>
  <si>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</si>
  <si>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</si>
  <si>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</si>
  <si>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</si>
  <si>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</si>
  <si>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</si>
  <si>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</si>
  <si>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</si>
  <si>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</si>
  <si>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</si>
  <si>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</si>
  <si>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</si>
  <si>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</si>
  <si>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</si>
  <si>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</si>
  <si>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</si>
  <si>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</si>
  <si>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</si>
  <si>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</si>
  <si>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</si>
  <si>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</si>
  <si>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</si>
  <si>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</si>
  <si>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</si>
  <si>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</si>
  <si>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</si>
  <si>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</si>
  <si>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</si>
  <si>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</si>
  <si>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</si>
  <si>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</si>
  <si>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</si>
  <si>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</si>
  <si>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</si>
  <si>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</si>
  <si>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</si>
  <si>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</si>
  <si>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</si>
  <si>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</si>
  <si>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</si>
  <si>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</si>
  <si>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</si>
  <si>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</si>
  <si>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</si>
  <si>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</si>
  <si>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</si>
  <si>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</si>
  <si>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</si>
  <si>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</si>
  <si>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</si>
  <si>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</si>
  <si>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</si>
  <si>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</si>
  <si>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</si>
  <si>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</si>
  <si>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</si>
  <si>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</si>
  <si>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</si>
  <si>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</si>
  <si>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</si>
  <si>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</si>
  <si>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</si>
  <si>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</si>
  <si>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</si>
  <si>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</si>
  <si>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</si>
  <si>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</si>
  <si>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</si>
  <si>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</si>
  <si>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</si>
  <si>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</si>
  <si>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</si>
  <si>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</si>
  <si>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</si>
  <si>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</si>
  <si>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</si>
  <si>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</si>
  <si>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</si>
  <si>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</si>
  <si>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</si>
  <si>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</si>
  <si>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</si>
  <si>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</si>
  <si>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</si>
  <si>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</si>
  <si>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</si>
  <si>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</si>
  <si>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</si>
  <si>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</si>
  <si>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</si>
  <si>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</si>
  <si>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</si>
  <si>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</si>
  <si>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</si>
  <si>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</si>
  <si>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</si>
  <si>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</si>
  <si>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</si>
  <si>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</si>
  <si>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</si>
  <si>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</si>
  <si>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</si>
  <si>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</si>
  <si>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</si>
  <si>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</si>
  <si>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</si>
  <si>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</si>
  <si>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</si>
  <si>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</si>
  <si>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</si>
  <si>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</si>
  <si>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</si>
  <si>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</si>
  <si>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</si>
  <si>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</si>
  <si>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</si>
  <si>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</si>
  <si>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</si>
  <si>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</si>
  <si>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</si>
  <si>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</si>
  <si>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</si>
  <si>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</si>
  <si>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</si>
  <si>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</si>
  <si>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</si>
  <si>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</si>
  <si>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</si>
  <si>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</si>
  <si>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</si>
  <si>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</si>
  <si>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</si>
  <si>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</si>
  <si>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</si>
  <si>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</si>
  <si>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</si>
  <si>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</si>
  <si>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</si>
  <si>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</si>
  <si>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</si>
  <si>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</si>
  <si>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</si>
  <si>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</si>
  <si>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</si>
  <si>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</si>
  <si>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</si>
  <si>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</si>
  <si>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</si>
  <si>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</si>
  <si>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</si>
  <si>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</si>
  <si>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</si>
  <si>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</si>
  <si>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</si>
  <si>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</si>
  <si>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</si>
  <si>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</si>
  <si>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</si>
  <si>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</si>
  <si>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</si>
  <si>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</si>
  <si>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</si>
  <si>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</si>
  <si>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</si>
  <si>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</si>
  <si>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</si>
  <si>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</si>
  <si>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</si>
  <si>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</si>
  <si>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</si>
  <si>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</si>
  <si>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</si>
  <si>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</si>
  <si>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</si>
  <si>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</si>
  <si>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</si>
  <si>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</si>
  <si>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</si>
  <si>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</si>
  <si>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</si>
  <si>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</si>
  <si>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</si>
  <si>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</si>
  <si>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</si>
  <si>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</si>
  <si>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</si>
  <si>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</si>
  <si>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</si>
  <si>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</si>
  <si>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</si>
  <si>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</si>
  <si>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</si>
  <si>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</si>
  <si>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</si>
  <si>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</si>
  <si>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</si>
  <si>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</si>
  <si>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</si>
  <si>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</si>
  <si>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</si>
  <si>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</si>
  <si>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</si>
  <si>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</si>
  <si>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</si>
  <si>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</si>
  <si>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</si>
  <si>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</si>
  <si>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</si>
  <si>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</si>
  <si>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</si>
  <si>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</si>
  <si>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</si>
  <si>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</si>
  <si>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</si>
  <si>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</si>
  <si>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</si>
  <si>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</si>
  <si>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</si>
  <si>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</si>
  <si>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</si>
  <si>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</si>
  <si>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</si>
  <si>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</si>
  <si>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</si>
  <si>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</si>
  <si>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</si>
  <si>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</si>
  <si>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</si>
  <si>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</si>
  <si>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</si>
  <si>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</si>
  <si>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</si>
  <si>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</si>
  <si>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</si>
  <si>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</si>
  <si>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</si>
  <si>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</si>
  <si>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</si>
  <si>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</si>
  <si>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</si>
  <si>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</si>
  <si>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</si>
  <si>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</si>
  <si>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</si>
  <si>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</si>
  <si>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</si>
  <si>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</si>
  <si>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</si>
  <si>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</si>
  <si>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</si>
  <si>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</si>
  <si>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</si>
  <si>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</si>
  <si>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</si>
  <si>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</si>
  <si>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</si>
  <si>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</si>
  <si>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</si>
  <si>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</si>
  <si>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</si>
  <si>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</si>
  <si>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</si>
  <si>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</si>
  <si>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</si>
  <si>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</si>
  <si>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</si>
  <si>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</si>
  <si>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</si>
  <si>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</si>
  <si>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</si>
  <si>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</si>
  <si>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</si>
  <si>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</si>
  <si>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</si>
  <si>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</si>
  <si>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</si>
  <si>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</si>
  <si>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</si>
  <si>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</si>
  <si>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</si>
  <si>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</si>
  <si>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</si>
  <si>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</si>
  <si>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</si>
  <si>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</si>
  <si>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</si>
  <si>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</si>
  <si>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</si>
  <si>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</si>
  <si>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</si>
  <si>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</si>
  <si>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</si>
  <si>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</si>
  <si>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</si>
  <si>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</si>
  <si>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</si>
  <si>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</si>
  <si>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</si>
  <si>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</si>
  <si>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</si>
  <si>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</si>
  <si>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</si>
  <si>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</si>
  <si>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</si>
  <si>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</si>
  <si>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</si>
  <si>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</si>
  <si>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</si>
  <si>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</si>
  <si>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</si>
  <si>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</si>
  <si>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</si>
  <si>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</si>
  <si>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</si>
  <si>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</si>
  <si>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</si>
  <si>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</si>
  <si>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</si>
  <si>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</si>
  <si>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</si>
  <si>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</si>
  <si>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</si>
  <si>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</si>
  <si>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</si>
  <si>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</si>
  <si>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</si>
  <si>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</si>
  <si>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</si>
  <si>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</si>
  <si>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</si>
  <si>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</si>
  <si>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</si>
  <si>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</si>
  <si>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</si>
  <si>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</si>
  <si>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</si>
  <si>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</si>
  <si>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</si>
  <si>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</si>
  <si>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</si>
  <si>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</si>
  <si>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</si>
  <si>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</si>
  <si>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</si>
  <si>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</si>
  <si>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</si>
  <si>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</si>
  <si>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</si>
  <si>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</si>
  <si>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</si>
  <si>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</si>
  <si>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</si>
  <si>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</si>
  <si>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</si>
  <si>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</si>
  <si>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</si>
  <si>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</si>
  <si>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</si>
  <si>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</si>
  <si>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</si>
  <si>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</si>
  <si>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</si>
  <si>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</si>
  <si>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</si>
  <si>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</si>
  <si>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</si>
  <si>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</si>
  <si>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</si>
  <si>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</si>
  <si>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</si>
  <si>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</si>
  <si>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</si>
  <si>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</si>
  <si>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</si>
  <si>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</si>
  <si>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</si>
  <si>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</si>
  <si>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</si>
  <si>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</si>
  <si>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</si>
  <si>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</si>
  <si>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</si>
  <si>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</si>
  <si>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</si>
  <si>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</si>
  <si>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</si>
  <si>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</si>
  <si>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</si>
  <si>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</si>
  <si>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</si>
  <si>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</si>
  <si>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</si>
  <si>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</si>
  <si>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</si>
  <si>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</si>
  <si>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</si>
  <si>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</si>
  <si>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</si>
  <si>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</si>
  <si>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</si>
  <si>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</si>
  <si>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</si>
  <si>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</si>
  <si>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</si>
  <si>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</si>
  <si>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</si>
  <si>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</si>
  <si>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</si>
  <si>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</si>
  <si>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</si>
  <si>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</si>
  <si>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</si>
  <si>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</si>
  <si>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</si>
  <si>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</si>
  <si>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</si>
  <si>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</si>
  <si>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</si>
  <si>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</si>
  <si>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</si>
  <si>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</si>
  <si>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</si>
  <si>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</si>
  <si>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</si>
  <si>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</si>
  <si>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</si>
  <si>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</si>
  <si>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</si>
  <si>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</si>
  <si>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</si>
  <si>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</si>
  <si>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</si>
  <si>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</si>
  <si>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</si>
  <si>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</si>
  <si>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</si>
  <si>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</si>
  <si>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</si>
  <si>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</si>
  <si>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</si>
  <si>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</si>
  <si>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</si>
  <si>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</si>
  <si>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</si>
  <si>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</si>
  <si>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</si>
  <si>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</si>
  <si>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</si>
  <si>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</si>
  <si>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</si>
  <si>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</si>
  <si>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</si>
  <si>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</si>
  <si>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</si>
  <si>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</si>
  <si>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</si>
  <si>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</si>
  <si>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</si>
  <si>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</si>
  <si>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</si>
  <si>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</si>
  <si>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</si>
  <si>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</si>
  <si>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</si>
  <si>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</si>
  <si>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</si>
  <si>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</si>
  <si>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</si>
  <si>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</si>
  <si>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</si>
  <si>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</si>
  <si>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</si>
  <si>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</si>
  <si>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</si>
  <si>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</si>
  <si>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</si>
  <si>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</si>
  <si>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</si>
  <si>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</si>
  <si>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</si>
  <si>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</si>
  <si>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</si>
  <si>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</si>
  <si>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</si>
  <si>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</si>
  <si>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</si>
  <si>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</si>
  <si>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</si>
  <si>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</si>
  <si>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</si>
  <si>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</si>
  <si>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</si>
  <si>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</si>
  <si>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</si>
  <si>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</si>
  <si>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</si>
  <si>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</si>
  <si>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</si>
  <si>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</si>
  <si>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</si>
  <si>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</si>
  <si>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</si>
  <si>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</si>
  <si>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</si>
  <si>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</si>
  <si>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</si>
  <si>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</si>
  <si>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</si>
  <si>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</si>
  <si>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</si>
  <si>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</si>
  <si>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</si>
  <si>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</si>
  <si>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</si>
  <si>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</si>
  <si>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</si>
  <si>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</si>
  <si>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</si>
  <si>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</si>
  <si>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</si>
  <si>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</si>
  <si>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</si>
  <si>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</si>
  <si>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</si>
  <si>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</si>
  <si>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</si>
  <si>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</si>
  <si>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</si>
  <si>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</si>
  <si>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</si>
  <si>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</si>
  <si>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</si>
  <si>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</si>
  <si>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</si>
  <si>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</si>
  <si>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</si>
  <si>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</si>
  <si>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</si>
  <si>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</si>
  <si>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</si>
  <si>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</si>
  <si>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</si>
  <si>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</si>
  <si>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</si>
  <si>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</si>
  <si>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</si>
  <si>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</si>
  <si>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</si>
  <si>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</si>
  <si>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</si>
  <si>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</si>
  <si>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</si>
  <si>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</si>
  <si>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</si>
  <si>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</si>
  <si>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</si>
  <si>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</si>
  <si>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</si>
  <si>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</si>
  <si>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</si>
  <si>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</si>
  <si>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</si>
  <si>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</si>
  <si>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</si>
  <si>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</si>
  <si>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</si>
  <si>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</si>
  <si>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</si>
  <si>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</si>
  <si>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</si>
  <si>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</si>
  <si>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</si>
  <si>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</si>
  <si>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</si>
  <si>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</si>
  <si>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</si>
  <si>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</si>
  <si>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</si>
  <si>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</si>
  <si>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</si>
  <si>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</si>
  <si>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</si>
  <si>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</si>
  <si>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</si>
  <si>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</si>
  <si>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</si>
  <si>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</si>
  <si>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</si>
  <si>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</si>
  <si>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</si>
  <si>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</si>
  <si>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</si>
  <si>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</si>
  <si>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</si>
  <si>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</si>
  <si>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</si>
  <si>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</si>
  <si>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</si>
  <si>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</si>
  <si>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</si>
  <si>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</si>
  <si>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</si>
  <si>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</si>
  <si>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</si>
  <si>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</si>
  <si>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</si>
  <si>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</si>
  <si>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</si>
  <si>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</si>
  <si>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</si>
  <si>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</si>
  <si>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</si>
  <si>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</si>
  <si>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</si>
  <si>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</si>
  <si>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</si>
  <si>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</si>
  <si>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</si>
  <si>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</si>
  <si>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</si>
  <si>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</si>
  <si>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</si>
  <si>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</si>
  <si>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</si>
  <si>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</si>
  <si>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</si>
  <si>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</si>
  <si>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</si>
  <si>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</si>
  <si>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</si>
  <si>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</si>
  <si>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</si>
  <si>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</si>
  <si>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</si>
  <si>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</si>
  <si>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</si>
  <si>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</si>
  <si>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</si>
  <si>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</si>
  <si>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</si>
  <si>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</si>
  <si>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</si>
  <si>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</si>
  <si>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</si>
  <si>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</si>
  <si>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</si>
  <si>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</si>
  <si>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</si>
  <si>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</si>
  <si>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</si>
  <si>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</si>
  <si>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</si>
  <si>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</si>
  <si>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</si>
  <si>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</si>
  <si>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</si>
  <si>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</si>
  <si>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</si>
  <si>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</si>
  <si>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</si>
  <si>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</si>
  <si>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</si>
  <si>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</si>
  <si>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</si>
  <si>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</si>
  <si>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</si>
  <si>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</si>
  <si>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</si>
  <si>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</si>
  <si>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</si>
  <si>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</si>
  <si>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</si>
  <si>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</si>
  <si>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</si>
  <si>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</si>
  <si>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</si>
  <si>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</si>
  <si>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</si>
  <si>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</si>
  <si>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</si>
  <si>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</si>
  <si>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</si>
  <si>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</si>
  <si>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</si>
  <si>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</si>
  <si>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</si>
  <si>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</si>
  <si>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</si>
  <si>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</si>
  <si>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</si>
  <si>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</si>
  <si>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</si>
  <si>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</si>
  <si>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</si>
  <si>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</si>
  <si>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</si>
  <si>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</si>
  <si>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</si>
  <si>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</si>
  <si>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</si>
  <si>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</si>
  <si>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</si>
  <si>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</si>
  <si>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</si>
  <si>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</si>
  <si>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</si>
  <si>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</si>
  <si>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</si>
  <si>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</si>
  <si>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</si>
  <si>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</si>
  <si>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</si>
  <si>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</si>
  <si>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</si>
  <si>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</si>
  <si>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</si>
  <si>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</si>
  <si>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</si>
  <si>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</si>
  <si>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</si>
  <si>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</si>
  <si>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</si>
  <si>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</si>
  <si>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</si>
  <si>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</si>
  <si>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</si>
  <si>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</si>
  <si>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</si>
  <si>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</si>
  <si>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</si>
  <si>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</si>
  <si>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</si>
  <si>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</si>
  <si>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</si>
  <si>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</si>
  <si>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</si>
  <si>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</si>
  <si>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</si>
  <si>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</si>
  <si>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</si>
  <si>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</si>
  <si>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</si>
  <si>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</si>
  <si>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</si>
  <si>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</si>
  <si>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</si>
  <si>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</si>
  <si>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</si>
  <si>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</si>
  <si>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</si>
  <si>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</si>
  <si>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</si>
  <si>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</si>
  <si>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</si>
  <si>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</si>
  <si>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</si>
  <si>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</si>
  <si>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</si>
  <si>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</si>
  <si>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</si>
  <si>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</si>
  <si>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</si>
  <si>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</si>
  <si>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</si>
  <si>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</si>
  <si>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</si>
  <si>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</si>
  <si>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</si>
  <si>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</si>
  <si>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</si>
  <si>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</si>
  <si>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</si>
  <si>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</si>
  <si>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</si>
  <si>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</si>
  <si>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</si>
  <si>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</si>
  <si>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</si>
  <si>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</si>
  <si>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</si>
  <si>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</si>
  <si>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</si>
  <si>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</si>
  <si>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</si>
  <si>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</si>
  <si>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</si>
  <si>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</si>
  <si>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</si>
  <si>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</si>
  <si>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</si>
  <si>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</si>
  <si>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</si>
  <si>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</si>
  <si>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</si>
  <si>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</si>
  <si>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</si>
  <si>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</si>
  <si>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</si>
  <si>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</si>
  <si>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</si>
  <si>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</si>
  <si>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</si>
  <si>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</si>
  <si>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</si>
  <si>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</si>
  <si>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</si>
  <si>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</si>
  <si>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</si>
  <si>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</si>
  <si>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</si>
  <si>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</si>
  <si>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</si>
  <si>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</si>
  <si>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</si>
  <si>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</si>
  <si>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</si>
  <si>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</si>
  <si>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</si>
  <si>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</si>
  <si>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</si>
  <si>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</si>
  <si>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</si>
  <si>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</si>
  <si>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</si>
  <si>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</si>
  <si>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</si>
  <si>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</si>
  <si>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</si>
  <si>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</si>
  <si>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</si>
  <si>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</si>
  <si>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</si>
  <si>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</si>
  <si>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</si>
  <si>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</si>
  <si>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</si>
  <si>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</si>
  <si>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</si>
  <si>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</si>
  <si>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</si>
  <si>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</si>
  <si>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</si>
  <si>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</si>
  <si>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</si>
  <si>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</si>
  <si>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</si>
  <si>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</si>
  <si>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</si>
  <si>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</si>
  <si>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</si>
  <si>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</si>
  <si>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</si>
  <si>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</si>
  <si>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</si>
  <si>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</si>
  <si>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</si>
  <si>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</si>
  <si>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</si>
  <si>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</si>
  <si>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</si>
  <si>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</si>
  <si>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</si>
  <si>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</si>
  <si>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</si>
  <si>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</si>
  <si>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</si>
  <si>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</si>
  <si>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</si>
  <si>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</si>
  <si>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</si>
  <si>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</si>
  <si>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</si>
  <si>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</si>
  <si>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</si>
  <si>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</si>
  <si>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</si>
  <si>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</si>
  <si>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</si>
  <si>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</si>
  <si>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</si>
  <si>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</si>
  <si>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</si>
  <si>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</si>
  <si>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</si>
  <si>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</si>
  <si>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</si>
  <si>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</si>
  <si>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</si>
  <si>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</si>
  <si>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</si>
  <si>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</si>
  <si>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</si>
  <si>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</si>
  <si>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</si>
  <si>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</si>
  <si>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</si>
  <si>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</si>
  <si>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</si>
  <si>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</si>
  <si>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</si>
  <si>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</si>
  <si>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</si>
  <si>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</si>
  <si>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</si>
  <si>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</si>
  <si>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</si>
  <si>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</si>
  <si>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</si>
  <si>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</si>
  <si>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</si>
  <si>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</si>
  <si>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</si>
  <si>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</si>
  <si>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</si>
  <si>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</si>
  <si>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</si>
  <si>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</si>
  <si>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</si>
  <si>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</si>
  <si>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</si>
  <si>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</si>
  <si>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</si>
  <si>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</si>
  <si>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</si>
  <si>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</si>
  <si>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</si>
  <si>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</si>
  <si>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</si>
  <si>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</si>
  <si>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</si>
  <si>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</si>
  <si>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</si>
  <si>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</si>
  <si>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</si>
  <si>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</si>
  <si>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</si>
  <si>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</si>
  <si>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</si>
  <si>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</si>
  <si>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</si>
  <si>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</si>
  <si>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</si>
  <si>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</si>
  <si>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</si>
  <si>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</si>
  <si>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</si>
  <si>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</si>
  <si>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</si>
  <si>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</si>
  <si>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</si>
  <si>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</si>
  <si>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</si>
  <si>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</si>
  <si>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</si>
  <si>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</si>
  <si>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</si>
  <si>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</si>
  <si>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</si>
  <si>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</si>
  <si>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</si>
  <si>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</si>
  <si>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</si>
  <si>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</si>
  <si>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</si>
  <si>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</si>
  <si>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</si>
  <si>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</si>
  <si>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</si>
  <si>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</si>
  <si>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</si>
  <si>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</si>
  <si>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</si>
  <si>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</si>
  <si>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</si>
  <si>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</si>
  <si>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</si>
  <si>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</si>
  <si>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</si>
  <si>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</si>
  <si>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</si>
  <si>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</si>
  <si>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</si>
  <si>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</si>
  <si>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</si>
  <si>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</si>
  <si>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</si>
  <si>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</si>
  <si>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</si>
  <si>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</si>
  <si>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</si>
  <si>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</si>
  <si>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</si>
  <si>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</si>
  <si>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</si>
  <si>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</si>
  <si>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</si>
  <si>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</si>
  <si>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</si>
  <si>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</si>
  <si>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</si>
  <si>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</si>
  <si>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</si>
  <si>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</si>
  <si>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</si>
  <si>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</si>
  <si>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</si>
  <si>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</si>
  <si>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</si>
  <si>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</si>
  <si>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</si>
  <si>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</si>
  <si>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</si>
  <si>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</si>
  <si>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</si>
  <si>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</si>
  <si>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</si>
  <si>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</si>
  <si>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</si>
  <si>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</si>
  <si>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</si>
  <si>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</si>
  <si>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</si>
  <si>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</si>
  <si>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</si>
  <si>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</si>
  <si>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</si>
  <si>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</si>
  <si>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</si>
  <si>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</si>
  <si>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</si>
  <si>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</si>
  <si>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</si>
  <si>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</si>
  <si>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</si>
  <si>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</si>
  <si>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</si>
  <si>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</si>
  <si>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</si>
  <si>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</si>
  <si>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</si>
  <si>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</si>
  <si>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</si>
  <si>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</si>
  <si>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</si>
  <si>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</si>
  <si>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</si>
  <si>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</si>
  <si>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</si>
  <si>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</si>
  <si>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</si>
  <si>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</si>
  <si>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</si>
  <si>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</si>
  <si>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</si>
  <si>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</si>
  <si>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</si>
  <si>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</si>
  <si>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</si>
  <si>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</si>
  <si>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</si>
  <si>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</si>
  <si>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</si>
  <si>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</si>
  <si>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</si>
  <si>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</si>
  <si>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</si>
  <si>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</si>
  <si>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</si>
  <si>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</si>
  <si>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</si>
  <si>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</si>
  <si>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</si>
  <si>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</si>
  <si>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</si>
  <si>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</si>
  <si>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</si>
  <si>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</si>
  <si>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</si>
  <si>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</si>
  <si>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</si>
  <si>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</si>
  <si>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</si>
  <si>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</si>
  <si>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</si>
  <si>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</si>
  <si>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</si>
  <si>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</si>
  <si>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</si>
  <si>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</si>
  <si>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</si>
  <si>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</si>
  <si>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</si>
  <si>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</si>
  <si>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</si>
  <si>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</si>
  <si>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</si>
  <si>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</si>
  <si>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</si>
  <si>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</si>
  <si>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</si>
  <si>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</si>
  <si>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</si>
  <si>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</si>
  <si>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</si>
  <si>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</si>
  <si>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</si>
  <si>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</si>
  <si>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</si>
  <si>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</si>
  <si>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</si>
  <si>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</si>
  <si>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</si>
  <si>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</si>
  <si>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</si>
  <si>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</si>
  <si>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</si>
  <si>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</si>
  <si>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</si>
  <si>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</si>
  <si>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</si>
  <si>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</si>
  <si>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</si>
  <si>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</si>
  <si>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</si>
  <si>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</si>
  <si>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</si>
  <si>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</si>
  <si>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</si>
  <si>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</si>
  <si>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</si>
  <si>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</si>
  <si>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</si>
  <si>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</si>
  <si>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</si>
  <si>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</si>
  <si>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</si>
  <si>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</si>
  <si>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</si>
  <si>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</si>
  <si>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</si>
  <si>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</si>
  <si>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</si>
  <si>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</si>
  <si>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</si>
  <si>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</si>
  <si>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</si>
  <si>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</si>
  <si>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</si>
  <si>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</si>
  <si>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</si>
  <si>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</si>
  <si>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</si>
  <si>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</si>
  <si>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</si>
  <si>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</si>
  <si>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</si>
  <si>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</si>
  <si>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</si>
  <si>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</si>
  <si>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</si>
  <si>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</si>
  <si>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</si>
  <si>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</si>
  <si>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</si>
  <si>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</si>
  <si>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</si>
  <si>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</si>
  <si>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</si>
  <si>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</si>
  <si>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</si>
  <si>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</si>
  <si>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</si>
  <si>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</si>
  <si>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</si>
  <si>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</si>
  <si>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</si>
  <si>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</si>
  <si>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</si>
  <si>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</si>
  <si>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</si>
  <si>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</si>
  <si>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</si>
  <si>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</si>
  <si>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</si>
  <si>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</si>
  <si>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</si>
  <si>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</si>
  <si>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</si>
  <si>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</si>
  <si>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</si>
  <si>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</si>
  <si>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</si>
  <si>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</si>
  <si>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</si>
  <si>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</si>
  <si>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</si>
  <si>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</si>
  <si>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</si>
  <si>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</si>
  <si>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</si>
  <si>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</si>
  <si>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</si>
  <si>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</si>
  <si>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</si>
  <si>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</si>
  <si>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</si>
  <si>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</si>
  <si>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</si>
  <si>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</si>
  <si>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</si>
  <si>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</si>
  <si>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</si>
  <si>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</si>
  <si>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</si>
  <si>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</si>
  <si>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</si>
  <si>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</si>
  <si>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</si>
  <si>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</si>
  <si>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</si>
  <si>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</si>
  <si>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</si>
  <si>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</si>
  <si>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</si>
  <si>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</si>
  <si>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</si>
  <si>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</si>
  <si>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</si>
  <si>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</si>
  <si>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</si>
  <si>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</si>
  <si>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</si>
  <si>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</si>
  <si>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</si>
  <si>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</si>
  <si>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</si>
  <si>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</si>
  <si>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</si>
  <si>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</si>
  <si>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</si>
  <si>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</si>
  <si>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</si>
  <si>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</si>
  <si>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</si>
  <si>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</si>
  <si>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</si>
  <si>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</si>
  <si>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</si>
  <si>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</si>
  <si>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</si>
  <si>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</si>
  <si>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</si>
  <si>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</si>
  <si>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</si>
  <si>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</si>
  <si>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</si>
  <si>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</si>
  <si>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</si>
  <si>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</si>
  <si>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</si>
  <si>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</si>
  <si>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</si>
  <si>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</si>
  <si>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</si>
  <si>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</si>
  <si>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</si>
  <si>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</si>
  <si>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</si>
  <si>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</si>
  <si>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</si>
  <si>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</si>
  <si>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</si>
  <si>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</si>
  <si>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</si>
  <si>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</si>
  <si>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</si>
  <si>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</si>
  <si>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</si>
  <si>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</si>
  <si>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</si>
  <si>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</si>
  <si>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</si>
  <si>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</si>
  <si>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</si>
  <si>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</si>
  <si>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</si>
  <si>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</si>
  <si>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</si>
  <si>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</si>
  <si>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</si>
  <si>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</si>
  <si>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</si>
  <si>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</si>
  <si>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</si>
  <si>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</si>
  <si>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</si>
  <si>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</si>
  <si>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</si>
  <si>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</si>
  <si>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</si>
  <si>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</si>
  <si>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</si>
  <si>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</si>
  <si>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</si>
  <si>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</si>
  <si>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</si>
  <si>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</si>
  <si>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</si>
  <si>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</si>
  <si>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</si>
  <si>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</si>
  <si>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</si>
  <si>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</si>
  <si>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</si>
  <si>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</si>
  <si>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</si>
  <si>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</si>
  <si>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</si>
  <si>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</si>
  <si>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</si>
  <si>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</si>
  <si>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</si>
  <si>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</si>
  <si>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</si>
  <si>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</si>
  <si>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</si>
  <si>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</si>
  <si>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</si>
  <si>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</si>
  <si>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</si>
  <si>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</si>
  <si>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</si>
  <si>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</si>
  <si>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</si>
  <si>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</si>
  <si>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</si>
  <si>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</si>
  <si>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</si>
  <si>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</si>
  <si>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</si>
  <si>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</si>
  <si>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</si>
  <si>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</si>
  <si>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</si>
  <si>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</si>
  <si>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</si>
  <si>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</si>
  <si>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</si>
  <si>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</si>
  <si>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</si>
  <si>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</si>
  <si>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</si>
  <si>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</si>
  <si>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</si>
  <si>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</si>
  <si>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</si>
  <si>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</si>
  <si>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</si>
  <si>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</si>
  <si>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</si>
  <si>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</si>
  <si>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</si>
  <si>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</si>
  <si>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</si>
  <si>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</si>
  <si>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</si>
  <si>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</si>
  <si>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</si>
  <si>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</si>
  <si>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</si>
  <si>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</si>
  <si>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</si>
  <si>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</si>
  <si>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</si>
  <si>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</si>
  <si>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</si>
  <si>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</si>
  <si>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</si>
  <si>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</si>
  <si>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</si>
  <si>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</si>
  <si>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</si>
  <si>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</si>
  <si>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</si>
  <si>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</si>
  <si>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</si>
  <si>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</si>
  <si>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</si>
  <si>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</si>
  <si>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</si>
  <si>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</si>
  <si>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</si>
  <si>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</si>
  <si>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</si>
  <si>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</si>
  <si>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</si>
  <si>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</si>
  <si>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</si>
  <si>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</si>
  <si>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</si>
  <si>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</si>
  <si>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</si>
  <si>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</si>
  <si>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</si>
  <si>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</si>
  <si>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</si>
  <si>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</si>
  <si>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</si>
  <si>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</si>
  <si>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</si>
  <si>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</si>
  <si>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</si>
  <si>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</si>
  <si>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</si>
  <si>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</si>
  <si>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</si>
  <si>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</si>
  <si>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</si>
  <si>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</si>
  <si>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</si>
  <si>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</si>
  <si>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</si>
  <si>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</si>
  <si>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</si>
  <si>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</si>
  <si>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</si>
  <si>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</si>
  <si>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</si>
  <si>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</si>
  <si>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</si>
  <si>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</si>
  <si>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</si>
  <si>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</si>
  <si>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</si>
  <si>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</si>
  <si>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</si>
  <si>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</si>
  <si>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</si>
  <si>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</si>
  <si>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</si>
  <si>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</si>
  <si>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</si>
  <si>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</si>
  <si>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</si>
  <si>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</si>
  <si>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</si>
  <si>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</si>
  <si>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</si>
  <si>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</si>
  <si>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</si>
  <si>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</si>
  <si>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</si>
  <si>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</si>
  <si>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</si>
  <si>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</si>
  <si>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</si>
  <si>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</si>
  <si>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</si>
  <si>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</si>
  <si>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</si>
  <si>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</si>
  <si>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</si>
  <si>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</si>
  <si>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</si>
  <si>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</si>
  <si>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</si>
  <si>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</si>
  <si>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</si>
  <si>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</si>
  <si>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</si>
  <si>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</si>
  <si>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</si>
  <si>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</si>
  <si>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</si>
  <si>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</si>
  <si>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</si>
  <si>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</si>
  <si>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</si>
  <si>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</si>
  <si>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</si>
  <si>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</si>
  <si>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</si>
  <si>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</si>
  <si>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</si>
  <si>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</si>
  <si>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</si>
  <si>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</si>
  <si>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</si>
  <si>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</si>
  <si>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</si>
  <si>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</si>
  <si>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</si>
  <si>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</si>
  <si>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</si>
  <si>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</si>
  <si>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</si>
  <si>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</si>
  <si>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</si>
  <si>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</si>
  <si>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</si>
  <si>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</si>
  <si>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</si>
  <si>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</si>
  <si>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</si>
  <si>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</si>
  <si>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</si>
  <si>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</si>
  <si>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</si>
  <si>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</si>
  <si>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</si>
  <si>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</si>
  <si>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</si>
  <si>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</si>
  <si>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</si>
  <si>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</si>
  <si>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</si>
  <si>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</si>
  <si>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</si>
  <si>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</si>
  <si>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</si>
  <si>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</si>
  <si>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</si>
  <si>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</si>
  <si>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</si>
  <si>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</si>
  <si>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</si>
  <si>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</si>
  <si>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</si>
  <si>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</si>
  <si>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</si>
  <si>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</si>
  <si>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</si>
  <si>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</si>
  <si>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</si>
  <si>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</si>
  <si>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</si>
  <si>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</si>
  <si>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</si>
  <si>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</si>
  <si>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</si>
  <si>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</si>
  <si>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</si>
  <si>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</si>
  <si>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</si>
  <si>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</si>
  <si>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</si>
  <si>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</si>
  <si>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</si>
  <si>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</si>
  <si>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</si>
  <si>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</si>
  <si>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</si>
  <si>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</si>
  <si>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</si>
  <si>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</si>
  <si>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</si>
  <si>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</si>
  <si>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</si>
  <si>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</si>
  <si>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</si>
  <si>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</si>
  <si>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</si>
  <si>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</si>
  <si>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</si>
  <si>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</si>
  <si>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</si>
  <si>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</si>
  <si>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</si>
  <si>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</si>
  <si>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</si>
  <si>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</si>
  <si>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</si>
  <si>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</si>
  <si>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</si>
  <si>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</si>
  <si>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</si>
  <si>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</si>
  <si>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</si>
  <si>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</si>
  <si>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</si>
  <si>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</si>
  <si>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</si>
  <si>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</si>
  <si>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</si>
  <si>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</si>
  <si>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</si>
  <si>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</si>
  <si>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</si>
  <si>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</si>
  <si>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</si>
  <si>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</si>
  <si>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</si>
  <si>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</si>
  <si>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</si>
  <si>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</si>
  <si>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</si>
  <si>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</si>
  <si>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</si>
  <si>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</si>
  <si>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</si>
  <si>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</si>
  <si>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</si>
  <si>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</si>
  <si>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</si>
  <si>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</si>
  <si>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</si>
  <si>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</si>
  <si>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</si>
  <si>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</si>
  <si>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</si>
  <si>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</si>
  <si>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</si>
  <si>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</si>
  <si>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</si>
  <si>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</si>
  <si>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</si>
  <si>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</si>
  <si>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</si>
  <si>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</si>
  <si>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</si>
  <si>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</si>
  <si>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</si>
  <si>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</si>
  <si>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</si>
  <si>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</si>
  <si>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</si>
  <si>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</si>
  <si>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</si>
  <si>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</si>
  <si>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</si>
  <si>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</si>
  <si>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</si>
  <si>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</si>
  <si>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</si>
  <si>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</si>
  <si>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</si>
  <si>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</si>
  <si>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</si>
  <si>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</si>
  <si>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</si>
  <si>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</si>
  <si>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</si>
  <si>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</si>
  <si>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</si>
  <si>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</si>
  <si>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</si>
  <si>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</si>
  <si>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</si>
  <si>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</si>
  <si>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</si>
  <si>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</si>
  <si>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</si>
  <si>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</si>
  <si>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</si>
  <si>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</si>
  <si>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</si>
  <si>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</si>
  <si>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</si>
  <si>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</si>
  <si>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</si>
  <si>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</si>
  <si>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</si>
  <si>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</si>
  <si>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</si>
  <si>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</si>
  <si>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</si>
  <si>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</si>
  <si>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</si>
  <si>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</si>
  <si>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</si>
  <si>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</si>
  <si>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</si>
  <si>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</si>
  <si>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</si>
  <si>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</si>
  <si>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</si>
  <si>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</si>
  <si>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</si>
  <si>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</si>
  <si>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</si>
  <si>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</si>
  <si>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</si>
  <si>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</si>
  <si>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</si>
  <si>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</si>
  <si>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</si>
  <si>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</si>
  <si>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</si>
  <si>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</si>
  <si>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</si>
  <si>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</si>
  <si>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</si>
  <si>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</si>
  <si>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</si>
  <si>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</si>
  <si>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</si>
  <si>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</si>
  <si>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</si>
  <si>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</si>
  <si>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</si>
  <si>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</si>
  <si>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</si>
  <si>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</si>
  <si>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</si>
  <si>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</si>
  <si>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</si>
  <si>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</si>
  <si>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</si>
  <si>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</si>
  <si>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</si>
  <si>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</si>
  <si>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</si>
  <si>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</si>
  <si>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</si>
  <si>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</si>
  <si>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</si>
  <si>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</si>
  <si>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</si>
  <si>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</si>
  <si>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</si>
  <si>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</si>
  <si>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</si>
  <si>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</si>
  <si>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</si>
  <si>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</si>
  <si>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</si>
  <si>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</si>
  <si>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</si>
  <si>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</si>
  <si>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</si>
  <si>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</si>
  <si>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</si>
  <si>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</si>
  <si>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</si>
  <si>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</si>
  <si>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</si>
  <si>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</si>
  <si>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</si>
  <si>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</si>
  <si>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</si>
  <si>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</si>
  <si>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</si>
  <si>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</si>
  <si>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</si>
  <si>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</si>
  <si>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</si>
  <si>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</si>
  <si>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</si>
  <si>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</si>
  <si>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</si>
  <si>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</si>
  <si>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</si>
  <si>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</si>
  <si>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</si>
  <si>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</si>
  <si>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</si>
  <si>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</si>
  <si>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</si>
  <si>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</si>
  <si>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</si>
  <si>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</si>
  <si>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</si>
  <si>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</si>
  <si>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</si>
  <si>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</si>
  <si>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</si>
  <si>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</si>
  <si>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</si>
  <si>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</si>
  <si>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</si>
  <si>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</si>
  <si>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</si>
  <si>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</si>
  <si>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</si>
  <si>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</si>
  <si>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</si>
  <si>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</si>
  <si>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</si>
  <si>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</si>
  <si>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</si>
  <si>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</si>
  <si>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</si>
  <si>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</si>
  <si>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</si>
  <si>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</si>
  <si>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</si>
  <si>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</si>
  <si>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</si>
  <si>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</si>
  <si>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</si>
  <si>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</si>
  <si>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</si>
  <si>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</si>
  <si>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</si>
  <si>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</si>
  <si>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</si>
  <si>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</si>
  <si>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</si>
  <si>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</si>
  <si>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</si>
  <si>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</si>
  <si>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</si>
  <si>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</si>
  <si>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</si>
  <si>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</si>
  <si>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</si>
  <si>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</si>
  <si>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</si>
  <si>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</si>
  <si>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</si>
  <si>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</si>
  <si>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</si>
  <si>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</si>
  <si>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</si>
  <si>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</si>
  <si>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</si>
  <si>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</si>
  <si>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</si>
  <si>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</si>
  <si>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</si>
  <si>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</si>
  <si>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</si>
  <si>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</si>
  <si>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</si>
  <si>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</si>
  <si>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</si>
  <si>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</si>
  <si>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</si>
  <si>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</si>
  <si>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</si>
  <si>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</si>
  <si>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</si>
  <si>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</si>
  <si>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</si>
  <si>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</si>
  <si>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</si>
  <si>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</si>
  <si>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</si>
  <si>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</si>
  <si>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</si>
  <si>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</si>
  <si>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</si>
  <si>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</si>
  <si>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</si>
  <si>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</si>
  <si>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</si>
  <si>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</si>
  <si>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</si>
  <si>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</si>
  <si>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</si>
  <si>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</si>
  <si>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</si>
  <si>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</si>
  <si>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</si>
  <si>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</si>
  <si>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</si>
  <si>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</si>
  <si>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</si>
  <si>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</si>
  <si>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</si>
  <si>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</si>
  <si>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</si>
  <si>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</si>
  <si>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</si>
  <si>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</si>
  <si>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</si>
  <si>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</si>
  <si>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</si>
  <si>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</si>
  <si>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</si>
  <si>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</si>
  <si>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</si>
  <si>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</si>
  <si>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</si>
  <si>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</si>
  <si>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</si>
  <si>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</si>
  <si>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</si>
  <si>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</si>
  <si>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</si>
  <si>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</si>
  <si>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</si>
  <si>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</si>
  <si>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</si>
  <si>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</si>
  <si>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</si>
  <si>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</si>
  <si>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</si>
  <si>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</si>
  <si>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</si>
  <si>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</si>
  <si>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</si>
  <si>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</si>
  <si>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</si>
  <si>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</si>
  <si>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</si>
  <si>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</si>
  <si>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</si>
  <si>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</si>
  <si>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</si>
  <si>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</si>
  <si>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</si>
  <si>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</si>
  <si>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</si>
  <si>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</si>
  <si>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</si>
  <si>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</si>
  <si>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</si>
  <si>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</si>
  <si>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</si>
  <si>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</si>
  <si>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</si>
  <si>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</si>
  <si>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</si>
  <si>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</si>
  <si>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</si>
  <si>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</si>
  <si>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</si>
  <si>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</si>
  <si>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</si>
  <si>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</si>
  <si>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</si>
  <si>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</si>
  <si>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</si>
  <si>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</si>
  <si>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</si>
  <si>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</si>
  <si>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</si>
  <si>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</si>
  <si>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</si>
  <si>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</si>
  <si>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</si>
  <si>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</si>
  <si>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</si>
  <si>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</si>
  <si>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</si>
  <si>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</si>
  <si>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</si>
  <si>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</si>
  <si>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</si>
  <si>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</si>
  <si>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</si>
  <si>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</si>
  <si>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</si>
  <si>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</si>
  <si>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</si>
  <si>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</si>
  <si>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</si>
  <si>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</si>
  <si>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</si>
  <si>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</si>
  <si>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</si>
  <si>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</si>
  <si>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</si>
  <si>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</si>
  <si>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</si>
  <si>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</si>
  <si>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</si>
  <si>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</si>
  <si>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</si>
  <si>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</si>
  <si>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</si>
  <si>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</si>
  <si>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</si>
  <si>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</si>
  <si>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</si>
  <si>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</si>
  <si>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</si>
  <si>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</si>
  <si>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</si>
  <si>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</si>
  <si>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</si>
  <si>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</si>
  <si>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</si>
  <si>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</si>
  <si>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</si>
  <si>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</si>
  <si>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</si>
  <si>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</si>
  <si>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</si>
  <si>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</si>
  <si>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</si>
  <si>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</si>
  <si>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</si>
  <si>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</si>
  <si>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</si>
  <si>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</si>
  <si>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</si>
  <si>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</si>
  <si>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</si>
  <si>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</si>
  <si>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</si>
  <si>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</si>
  <si>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</si>
  <si>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</si>
  <si>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</si>
  <si>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</si>
  <si>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</si>
  <si>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</si>
  <si>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</si>
  <si>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</si>
  <si>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</si>
  <si>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</si>
  <si>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</si>
  <si>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</si>
  <si>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</si>
  <si>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</si>
  <si>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</si>
  <si>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</si>
  <si>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</si>
  <si>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</si>
  <si>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</si>
  <si>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</si>
  <si>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</si>
  <si>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</si>
  <si>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</si>
  <si>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</si>
  <si>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</si>
  <si>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</si>
  <si>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</si>
  <si>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</si>
  <si>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</si>
  <si>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</si>
  <si>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</si>
  <si>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</si>
  <si>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</si>
  <si>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</si>
  <si>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</si>
  <si>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</si>
  <si>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</si>
  <si>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</si>
  <si>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</si>
  <si>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</si>
  <si>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</si>
  <si>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</si>
  <si>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</si>
  <si>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</si>
  <si>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</si>
  <si>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</si>
  <si>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</si>
  <si>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</si>
  <si>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</si>
  <si>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</si>
  <si>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</si>
  <si>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</si>
  <si>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</si>
  <si>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</si>
  <si>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</si>
  <si>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</si>
  <si>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</si>
  <si>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</si>
  <si>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</si>
  <si>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</si>
  <si>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</si>
  <si>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</si>
  <si>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</si>
  <si>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</si>
  <si>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</si>
  <si>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</si>
  <si>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</si>
  <si>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</si>
  <si>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</si>
  <si>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</si>
  <si>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</si>
  <si>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</si>
  <si>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</si>
  <si>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</si>
  <si>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</si>
  <si>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</si>
  <si>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</si>
  <si>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</si>
  <si>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</si>
  <si>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</si>
  <si>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</si>
  <si>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</si>
  <si>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</si>
  <si>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</si>
  <si>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</si>
  <si>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</si>
  <si>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</si>
  <si>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</si>
  <si>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</si>
  <si>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</si>
  <si>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</si>
  <si>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</si>
  <si>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</si>
  <si>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</si>
  <si>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</si>
  <si>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</si>
  <si>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</si>
  <si>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</si>
  <si>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</si>
  <si>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</si>
  <si>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</si>
  <si>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</si>
  <si>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</si>
  <si>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</si>
  <si>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</si>
  <si>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</si>
  <si>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</si>
  <si>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</si>
  <si>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</si>
  <si>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</si>
  <si>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</si>
  <si>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</si>
  <si>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</si>
  <si>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</si>
  <si>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</si>
  <si>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</si>
  <si>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</si>
  <si>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</si>
  <si>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</si>
  <si>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</si>
  <si>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</si>
  <si>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</si>
  <si>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</si>
  <si>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</si>
  <si>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</si>
  <si>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</si>
  <si>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</si>
  <si>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</si>
  <si>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</si>
  <si>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</si>
  <si>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</si>
  <si>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</si>
  <si>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</si>
  <si>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</si>
  <si>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</si>
  <si>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</si>
  <si>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</si>
  <si>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</si>
  <si>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</si>
  <si>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</si>
  <si>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</si>
  <si>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</si>
  <si>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</si>
  <si>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</si>
  <si>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</si>
  <si>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</si>
  <si>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</si>
  <si>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</si>
  <si>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</si>
  <si>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</si>
  <si>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</si>
  <si>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</si>
  <si>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</si>
  <si>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</si>
  <si>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</si>
  <si>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</si>
  <si>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</si>
  <si>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</si>
  <si>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</si>
  <si>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</si>
  <si>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</si>
  <si>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</si>
  <si>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</si>
  <si>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</si>
  <si>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</si>
  <si>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</si>
  <si>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</si>
  <si>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</si>
  <si>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</si>
  <si>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</si>
  <si>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</si>
  <si>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</si>
  <si>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</si>
  <si>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</si>
  <si>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</si>
  <si>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</si>
  <si>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</si>
  <si>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</si>
  <si>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</si>
  <si>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</si>
  <si>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</si>
  <si>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</si>
  <si>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</si>
  <si>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</si>
  <si>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</si>
  <si>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</si>
  <si>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</si>
  <si>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</si>
  <si>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</si>
  <si>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</si>
  <si>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</si>
  <si>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</si>
  <si>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</si>
  <si>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</si>
  <si>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</si>
  <si>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</si>
  <si>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</si>
  <si>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</si>
  <si>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</si>
  <si>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</si>
  <si>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</si>
  <si>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</si>
  <si>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</si>
  <si>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</si>
  <si>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</si>
  <si>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</si>
  <si>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</si>
  <si>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</si>
  <si>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</si>
  <si>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</si>
  <si>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</si>
  <si>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</si>
  <si>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</si>
  <si>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</si>
  <si>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</si>
  <si>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</si>
  <si>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</si>
  <si>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</si>
  <si>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</si>
  <si>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</si>
  <si>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</si>
  <si>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</si>
  <si>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</si>
  <si>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</si>
  <si>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</si>
  <si>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</si>
  <si>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</si>
  <si>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</si>
  <si>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</si>
  <si>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</si>
  <si>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</si>
  <si>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</si>
  <si>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</si>
  <si>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</si>
  <si>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</si>
  <si>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</si>
  <si>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</si>
  <si>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</si>
  <si>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</si>
  <si>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</si>
  <si>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</si>
  <si>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</si>
  <si>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</si>
  <si>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</si>
  <si>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</si>
  <si>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</si>
  <si>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</si>
  <si>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</si>
  <si>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</si>
  <si>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</si>
  <si>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</si>
  <si>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</si>
  <si>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</si>
  <si>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</si>
  <si>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</si>
  <si>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</si>
  <si>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</si>
  <si>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</si>
  <si>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</si>
  <si>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</si>
  <si>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</si>
  <si>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</si>
  <si>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</si>
  <si>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</si>
  <si>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</si>
  <si>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</si>
  <si>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</si>
  <si>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</si>
  <si>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</si>
  <si>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</si>
  <si>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</si>
  <si>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</si>
  <si>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</si>
  <si>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</si>
  <si>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</si>
  <si>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</si>
  <si>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</si>
  <si>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</si>
  <si>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</si>
  <si>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</si>
  <si>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</si>
  <si>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</si>
  <si>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</si>
  <si>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</si>
  <si>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</si>
  <si>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</si>
  <si>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</si>
  <si>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</si>
  <si>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</si>
  <si>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</si>
  <si>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</si>
  <si>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</si>
  <si>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</si>
  <si>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</si>
  <si>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</si>
  <si>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</si>
  <si>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</si>
  <si>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</si>
  <si>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</si>
  <si>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</si>
  <si>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</si>
  <si>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</si>
  <si>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</si>
  <si>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</si>
  <si>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</si>
  <si>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</si>
  <si>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</si>
  <si>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</si>
  <si>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</si>
  <si>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</si>
  <si>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</si>
  <si>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</si>
  <si>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</si>
  <si>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</si>
  <si>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</si>
  <si>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</si>
  <si>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</si>
  <si>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</si>
  <si>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</si>
  <si>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</si>
  <si>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</si>
  <si>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</si>
  <si>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</si>
  <si>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</si>
  <si>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</si>
  <si>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</si>
  <si>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</si>
  <si>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</si>
  <si>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</si>
  <si>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</si>
  <si>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</si>
  <si>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</si>
  <si>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</si>
  <si>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</si>
  <si>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</si>
  <si>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</si>
  <si>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</si>
  <si>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</si>
  <si>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</si>
  <si>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</si>
  <si>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</si>
  <si>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</si>
  <si>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</si>
  <si>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</si>
  <si>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</si>
  <si>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</si>
  <si>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</si>
  <si>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</si>
  <si>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</si>
  <si>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</si>
  <si>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</si>
  <si>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</si>
  <si>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</si>
  <si>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</si>
  <si>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</si>
  <si>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</si>
  <si>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</si>
  <si>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</si>
  <si>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</si>
  <si>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</si>
  <si>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</si>
  <si>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</si>
  <si>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</si>
  <si>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</si>
  <si>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</si>
  <si>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</si>
  <si>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</si>
  <si>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</si>
  <si>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</si>
  <si>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</si>
  <si>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</si>
  <si>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</si>
  <si>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</si>
  <si>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</si>
  <si>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</si>
  <si>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</si>
  <si>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</si>
  <si>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</si>
  <si>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</si>
  <si>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</si>
  <si>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</si>
  <si>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</si>
  <si>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</si>
  <si>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</si>
  <si>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</si>
  <si>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</si>
  <si>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</si>
  <si>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</si>
  <si>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</si>
  <si>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</si>
  <si>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</si>
  <si>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</si>
  <si>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</si>
  <si>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</si>
  <si>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</si>
  <si>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</si>
  <si>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</si>
  <si>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</si>
  <si>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</si>
  <si>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</si>
  <si>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</si>
  <si>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</si>
  <si>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</si>
  <si>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</si>
  <si>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</si>
  <si>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</si>
  <si>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</si>
  <si>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</si>
  <si>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</si>
  <si>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</si>
  <si>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</si>
  <si>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</si>
  <si>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</si>
  <si>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</si>
  <si>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</si>
  <si>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</si>
  <si>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</si>
  <si>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</si>
  <si>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</si>
  <si>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</si>
  <si>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</si>
  <si>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</si>
  <si>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</si>
  <si>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</si>
  <si>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</si>
  <si>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</si>
  <si>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</si>
  <si>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</si>
  <si>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</si>
  <si>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</si>
  <si>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</si>
  <si>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</si>
  <si>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</si>
  <si>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</si>
  <si>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</si>
  <si>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</si>
  <si>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</si>
  <si>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</si>
  <si>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</si>
  <si>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</si>
  <si>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</si>
  <si>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</si>
  <si>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</si>
  <si>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</si>
  <si>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</si>
  <si>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</si>
  <si>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</si>
  <si>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</si>
  <si>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</si>
  <si>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</si>
  <si>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</si>
  <si>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</si>
  <si>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</si>
  <si>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</si>
  <si>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</si>
  <si>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</si>
  <si>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</si>
  <si>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</si>
  <si>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</si>
  <si>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</si>
  <si>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</si>
  <si>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</si>
  <si>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</si>
  <si>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</si>
  <si>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</si>
  <si>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</si>
  <si>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</si>
  <si>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</si>
  <si>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</si>
  <si>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</si>
  <si>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</si>
  <si>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</si>
  <si>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</si>
  <si>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</si>
  <si>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</si>
  <si>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</si>
  <si>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</si>
  <si>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</si>
  <si>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</si>
  <si>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</si>
  <si>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</si>
  <si>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</si>
  <si>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</si>
  <si>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</si>
  <si>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</si>
  <si>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</si>
  <si>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</si>
  <si>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</si>
  <si>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</si>
  <si>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</si>
  <si>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</si>
  <si>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</si>
  <si>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</si>
  <si>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</si>
  <si>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</si>
  <si>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</si>
  <si>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</si>
  <si>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</si>
  <si>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</si>
  <si>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</si>
  <si>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</si>
  <si>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</si>
  <si>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</si>
  <si>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</si>
  <si>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</si>
  <si>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</si>
  <si>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</si>
  <si>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</si>
  <si>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</si>
  <si>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</si>
  <si>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</si>
  <si>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</si>
  <si>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</si>
  <si>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</si>
  <si>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</si>
  <si>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</si>
  <si>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</si>
  <si>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</si>
  <si>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</si>
  <si>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</si>
  <si>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</si>
  <si>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</si>
  <si>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</si>
  <si>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</si>
  <si>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</si>
  <si>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</si>
  <si>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</si>
  <si>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</si>
  <si>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</si>
  <si>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</si>
  <si>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</si>
  <si>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</si>
  <si>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</si>
  <si>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</si>
  <si>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</si>
  <si>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</si>
  <si>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</si>
  <si>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</si>
  <si>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</si>
  <si>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</si>
  <si>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</si>
  <si>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</si>
  <si>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</si>
  <si>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</si>
  <si>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</si>
  <si>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</si>
  <si>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</si>
  <si>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</si>
  <si>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</si>
  <si>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</si>
  <si>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</si>
  <si>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</si>
  <si>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</si>
  <si>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</si>
  <si>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</si>
  <si>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</si>
  <si>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</si>
  <si>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</si>
  <si>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</si>
  <si>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</si>
  <si>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</si>
  <si>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</si>
  <si>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</si>
  <si>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</si>
  <si>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</si>
  <si>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</si>
  <si>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</si>
  <si>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</si>
  <si>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</si>
  <si>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</si>
  <si>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</si>
  <si>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</si>
  <si>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</si>
  <si>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</si>
  <si>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</si>
  <si>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</si>
  <si>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</si>
  <si>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</si>
  <si>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</si>
  <si>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</si>
  <si>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</si>
  <si>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</si>
  <si>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</si>
  <si>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</si>
  <si>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</si>
  <si>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</si>
  <si>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</si>
  <si>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</si>
  <si>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</si>
  <si>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</si>
  <si>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</si>
  <si>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</si>
  <si>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</si>
  <si>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</si>
  <si>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</si>
  <si>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</si>
  <si>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</si>
  <si>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</si>
  <si>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</si>
  <si>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</si>
  <si>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</si>
  <si>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</si>
  <si>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</si>
  <si>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</si>
  <si>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</si>
  <si>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</si>
  <si>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</si>
  <si>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</si>
  <si>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</si>
  <si>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</si>
  <si>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</si>
  <si>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</si>
  <si>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</si>
  <si>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</si>
  <si>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</si>
  <si>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</si>
  <si>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</si>
  <si>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</si>
  <si>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</si>
  <si>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</si>
  <si>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</si>
  <si>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</si>
  <si>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</si>
  <si>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</si>
  <si>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</si>
  <si>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</si>
  <si>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</si>
  <si>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</si>
  <si>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</si>
  <si>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</si>
  <si>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</si>
  <si>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</si>
  <si>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</si>
  <si>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</si>
  <si>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</si>
  <si>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</si>
  <si>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</si>
  <si>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</si>
  <si>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</si>
  <si>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</si>
  <si>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</si>
  <si>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</si>
  <si>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</si>
  <si>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</si>
  <si>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</si>
  <si>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</si>
  <si>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</si>
  <si>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</si>
  <si>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</si>
  <si>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</si>
  <si>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</si>
  <si>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</si>
  <si>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</si>
  <si>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</si>
  <si>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</si>
  <si>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</si>
  <si>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</si>
  <si>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</si>
  <si>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</si>
  <si>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</si>
  <si>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</si>
  <si>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</si>
  <si>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</si>
  <si>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</si>
  <si>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</si>
  <si>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</si>
  <si>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</si>
  <si>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</si>
  <si>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</si>
  <si>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</si>
  <si>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</si>
  <si>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</si>
  <si>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</si>
  <si>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</si>
  <si>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</si>
  <si>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</si>
  <si>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</si>
  <si>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</si>
  <si>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</si>
  <si>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</si>
  <si>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</si>
  <si>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</si>
  <si>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</si>
  <si>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</si>
  <si>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</si>
  <si>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</si>
  <si>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</si>
  <si>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</si>
  <si>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</si>
  <si>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</si>
  <si>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</si>
  <si>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</si>
  <si>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</si>
  <si>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</si>
  <si>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</si>
  <si>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</si>
  <si>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</si>
  <si>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</si>
  <si>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</si>
  <si>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</si>
  <si>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</si>
  <si>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</si>
  <si>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</si>
  <si>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</si>
  <si>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</si>
  <si>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</si>
  <si>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</si>
  <si>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</si>
  <si>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</si>
  <si>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</si>
  <si>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</si>
  <si>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</si>
  <si>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</si>
  <si>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</si>
  <si>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</si>
  <si>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</si>
  <si>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</si>
  <si>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</si>
  <si>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</si>
  <si>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</si>
  <si>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</si>
  <si>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</si>
  <si>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</si>
  <si>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</si>
  <si>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</si>
  <si>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</si>
  <si>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</si>
  <si>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</si>
  <si>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</si>
  <si>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</si>
  <si>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</si>
  <si>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</si>
  <si>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</si>
  <si>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</si>
  <si>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</si>
  <si>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</si>
  <si>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</si>
  <si>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</si>
  <si>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</si>
  <si>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</si>
  <si>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</si>
  <si>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</si>
  <si>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</si>
  <si>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</si>
  <si>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</si>
  <si>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</si>
  <si>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</si>
  <si>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</si>
  <si>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</si>
  <si>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</si>
  <si>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</si>
  <si>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</si>
  <si>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</si>
  <si>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</si>
  <si>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</si>
  <si>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</si>
  <si>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</si>
  <si>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</si>
  <si>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</si>
  <si>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</si>
  <si>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</si>
  <si>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</si>
  <si>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</si>
  <si>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</si>
  <si>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</si>
  <si>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</si>
  <si>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</si>
  <si>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</si>
  <si>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</si>
  <si>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</si>
  <si>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</si>
  <si>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</si>
  <si>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</si>
  <si>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</si>
  <si>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</si>
  <si>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</si>
  <si>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</si>
  <si>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</si>
  <si>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</si>
  <si>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</si>
  <si>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</si>
  <si>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</si>
  <si>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</si>
  <si>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</si>
  <si>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</si>
  <si>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</si>
  <si>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</si>
  <si>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</si>
  <si>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</si>
  <si>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</si>
  <si>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</si>
  <si>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</si>
  <si>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</si>
  <si>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</si>
  <si>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</si>
  <si>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</si>
  <si>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</si>
  <si>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</si>
  <si>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</si>
  <si>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</si>
  <si>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</si>
  <si>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</si>
  <si>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</si>
  <si>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</si>
  <si>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</si>
  <si>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</si>
  <si>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</si>
  <si>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</si>
  <si>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</si>
  <si>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</si>
  <si>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</si>
  <si>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</si>
  <si>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</si>
  <si>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</si>
  <si>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</si>
  <si>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</si>
  <si>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</si>
  <si>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</si>
  <si>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</si>
  <si>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</si>
  <si>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</si>
  <si>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</si>
  <si>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</si>
  <si>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</si>
  <si>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</si>
  <si>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</si>
  <si>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</si>
  <si>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</si>
  <si>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</si>
  <si>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</si>
  <si>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</si>
  <si>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</si>
  <si>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</si>
  <si>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</si>
  <si>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</si>
  <si>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</si>
  <si>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</si>
  <si>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</si>
  <si>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</si>
  <si>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</si>
  <si>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</si>
  <si>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</si>
  <si>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</si>
  <si>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</si>
  <si>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</si>
  <si>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</si>
  <si>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</si>
  <si>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</si>
  <si>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</si>
  <si>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</si>
  <si>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</si>
  <si>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</si>
  <si>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</si>
  <si>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</si>
  <si>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</si>
  <si>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</si>
  <si>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</si>
  <si>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</si>
  <si>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</si>
  <si>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</si>
  <si>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</si>
  <si>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</si>
  <si>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</si>
  <si>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</si>
  <si>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</si>
  <si>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</si>
  <si>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</si>
  <si>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</si>
  <si>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</si>
  <si>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</si>
  <si>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</si>
  <si>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</si>
  <si>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</si>
  <si>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</si>
  <si>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</si>
  <si>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</si>
  <si>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</si>
  <si>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</si>
  <si>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</si>
  <si>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</si>
  <si>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</si>
  <si>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</si>
  <si>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</si>
  <si>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</si>
  <si>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</si>
  <si>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</si>
  <si>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</si>
  <si>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</si>
  <si>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</si>
  <si>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</si>
  <si>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</si>
  <si>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</si>
  <si>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</si>
  <si>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</si>
  <si>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</si>
  <si>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</si>
  <si>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</si>
  <si>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</si>
  <si>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</si>
  <si>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</si>
  <si>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</si>
  <si>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</si>
  <si>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</si>
  <si>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</si>
  <si>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</si>
  <si>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</si>
  <si>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</si>
  <si>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</si>
  <si>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</si>
  <si>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</si>
  <si>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</si>
  <si>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</si>
  <si>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</si>
  <si>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</si>
  <si>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</si>
  <si>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</si>
  <si>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</si>
  <si>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</si>
  <si>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</si>
  <si>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</si>
  <si>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</si>
  <si>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</si>
  <si>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</si>
  <si>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</si>
  <si>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</si>
  <si>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</si>
  <si>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</si>
  <si>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</si>
  <si>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</si>
  <si>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</si>
  <si>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</si>
  <si>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</si>
  <si>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</si>
  <si>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</si>
  <si>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</si>
  <si>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</si>
  <si>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</si>
  <si>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</si>
  <si>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</si>
  <si>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</si>
  <si>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</si>
  <si>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</si>
  <si>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</si>
  <si>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</si>
  <si>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</si>
  <si>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</si>
  <si>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</si>
  <si>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</si>
  <si>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</si>
  <si>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</si>
  <si>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</si>
  <si>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</si>
  <si>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</si>
  <si>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</si>
  <si>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</si>
  <si>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</si>
  <si>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</si>
  <si>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</si>
  <si>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</si>
  <si>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</si>
  <si>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</si>
  <si>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</si>
  <si>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</si>
  <si>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</si>
  <si>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</si>
  <si>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</si>
  <si>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</si>
  <si>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</si>
  <si>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</si>
  <si>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</si>
  <si>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</si>
  <si>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</si>
  <si>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</si>
  <si>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</si>
  <si>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</si>
  <si>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</si>
  <si>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</si>
  <si>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</si>
  <si>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</si>
  <si>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</si>
  <si>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</si>
  <si>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</si>
  <si>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</si>
  <si>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</si>
  <si>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</si>
  <si>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</si>
  <si>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</si>
  <si>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</si>
  <si>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</si>
  <si>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</si>
  <si>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</si>
  <si>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</si>
  <si>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</si>
  <si>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</si>
  <si>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</si>
  <si>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</si>
  <si>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</si>
  <si>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</si>
  <si>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</si>
  <si>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</si>
  <si>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</si>
  <si>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</si>
  <si>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</si>
  <si>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</si>
  <si>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</si>
  <si>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</si>
  <si>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</si>
  <si>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</si>
  <si>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</si>
  <si>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</si>
  <si>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</si>
  <si>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</si>
  <si>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</si>
  <si>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</si>
  <si>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</si>
  <si>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</si>
  <si>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</si>
  <si>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</si>
  <si>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</si>
  <si>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</si>
  <si>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</si>
  <si>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</si>
  <si>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</si>
  <si>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</si>
  <si>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</si>
  <si>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</si>
  <si>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</si>
  <si>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</si>
  <si>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</si>
  <si>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</si>
  <si>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</si>
  <si>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</si>
  <si>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</si>
  <si>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</si>
  <si>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</si>
  <si>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</si>
  <si>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</si>
  <si>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</si>
  <si>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</si>
  <si>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</si>
  <si>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</si>
  <si>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</si>
  <si>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</si>
  <si>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</si>
  <si>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</si>
  <si>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</si>
  <si>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</si>
  <si>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</si>
  <si>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</si>
  <si>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</si>
  <si>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</si>
  <si>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</si>
  <si>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</si>
  <si>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</si>
  <si>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</si>
  <si>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</si>
  <si>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</si>
  <si>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</si>
  <si>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</si>
  <si>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</si>
  <si>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</si>
  <si>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</si>
  <si>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</si>
  <si>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</si>
  <si>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</si>
  <si>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</si>
  <si>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</si>
  <si>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</si>
  <si>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</si>
  <si>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</si>
  <si>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</si>
  <si>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</si>
  <si>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</si>
  <si>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</si>
  <si>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</si>
  <si>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</si>
  <si>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</si>
  <si>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</si>
  <si>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</si>
  <si>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</si>
  <si>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</si>
  <si>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</si>
  <si>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</si>
  <si>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</si>
  <si>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</si>
  <si>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</si>
  <si>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</si>
  <si>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</si>
  <si>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</si>
  <si>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</si>
  <si>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</si>
  <si>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</si>
  <si>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</si>
  <si>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</si>
  <si>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</si>
  <si>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</si>
  <si>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</si>
  <si>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</si>
  <si>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</si>
  <si>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</si>
  <si>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</si>
  <si>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</si>
  <si>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</si>
  <si>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</si>
  <si>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</si>
  <si>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</si>
  <si>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</si>
  <si>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</si>
  <si>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</si>
  <si>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</si>
  <si>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</si>
  <si>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</si>
  <si>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</si>
  <si>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</si>
  <si>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</si>
  <si>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</si>
  <si>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</si>
  <si>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</si>
  <si>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</si>
  <si>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</si>
  <si>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</si>
  <si>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</si>
  <si>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</si>
  <si>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</si>
  <si>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</si>
  <si>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</si>
  <si>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</si>
  <si>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</si>
  <si>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</si>
  <si>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</si>
  <si>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</si>
  <si>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</si>
  <si>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</si>
  <si>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</si>
  <si>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</si>
  <si>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</si>
  <si>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</si>
  <si>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</si>
  <si>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</si>
  <si>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</si>
  <si>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</si>
  <si>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</si>
  <si>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</si>
  <si>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</si>
  <si>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</si>
  <si>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</si>
  <si>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</si>
  <si>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</si>
  <si>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</si>
  <si>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</si>
  <si>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</si>
  <si>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</si>
  <si>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</si>
  <si>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</si>
  <si>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</si>
  <si>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</si>
  <si>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</si>
  <si>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</si>
  <si>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</si>
  <si>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</si>
  <si>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</si>
  <si>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</si>
  <si>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</si>
  <si>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</si>
  <si>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</si>
  <si>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</si>
  <si>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</si>
  <si>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</si>
  <si>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</si>
  <si>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</si>
  <si>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</si>
  <si>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</si>
  <si>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</si>
  <si>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</si>
  <si>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</si>
  <si>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</si>
  <si>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</si>
  <si>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</si>
  <si>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</si>
  <si>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</si>
  <si>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</si>
  <si>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</si>
  <si>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</si>
  <si>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</si>
  <si>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</si>
  <si>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</si>
  <si>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</si>
  <si>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</si>
  <si>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</si>
  <si>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</si>
  <si>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</si>
  <si>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</si>
  <si>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</si>
  <si>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</si>
  <si>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</si>
  <si>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</si>
  <si>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</si>
  <si>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</si>
  <si>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</si>
  <si>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</si>
  <si>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</si>
  <si>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</si>
  <si>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</si>
  <si>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</si>
  <si>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</si>
  <si>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</si>
  <si>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</si>
  <si>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</si>
  <si>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</si>
  <si>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</si>
  <si>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</si>
  <si>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</si>
  <si>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</si>
  <si>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</si>
  <si>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</si>
  <si>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</si>
  <si>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</si>
  <si>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</si>
  <si>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</si>
  <si>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</si>
  <si>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</si>
  <si>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</si>
  <si>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</si>
  <si>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</si>
  <si>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</si>
  <si>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</si>
  <si>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</si>
  <si>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</si>
  <si>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</si>
  <si>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</si>
  <si>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</si>
  <si>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</si>
  <si>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</si>
  <si>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</si>
  <si>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</si>
  <si>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</si>
  <si>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</si>
  <si>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</si>
  <si>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</si>
  <si>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</si>
  <si>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</si>
  <si>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</si>
  <si>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</si>
  <si>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</si>
  <si>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</si>
  <si>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</si>
  <si>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</si>
  <si>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</si>
  <si>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</si>
  <si>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</si>
  <si>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</si>
  <si>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</si>
  <si>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</si>
  <si>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</si>
  <si>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</si>
  <si>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</si>
  <si>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</si>
  <si>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</si>
  <si>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</si>
  <si>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</si>
  <si>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</si>
  <si>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</si>
  <si>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</si>
  <si>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</si>
  <si>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</si>
  <si>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</si>
  <si>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</si>
  <si>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</si>
  <si>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</si>
  <si>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</si>
  <si>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</si>
  <si>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</si>
  <si>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</si>
  <si>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</si>
  <si>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</si>
  <si>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</si>
  <si>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</si>
  <si>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</si>
  <si>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</si>
  <si>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</si>
  <si>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</si>
  <si>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</si>
  <si>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</si>
  <si>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</si>
  <si>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</si>
  <si>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</si>
  <si>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</si>
  <si>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</si>
  <si>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</si>
  <si>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</si>
  <si>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</si>
  <si>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</si>
  <si>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</si>
  <si>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</si>
  <si>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</si>
  <si>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</si>
  <si>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</si>
  <si>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</si>
  <si>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</si>
  <si>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</si>
  <si>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</si>
  <si>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</si>
  <si>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</si>
  <si>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</si>
  <si>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</si>
  <si>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</si>
  <si>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</si>
  <si>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</si>
  <si>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</si>
  <si>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</si>
  <si>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</si>
  <si>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</si>
  <si>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</si>
  <si>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</si>
  <si>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</si>
  <si>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</si>
  <si>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</si>
  <si>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</si>
  <si>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</si>
  <si>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</si>
  <si>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</si>
  <si>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</si>
  <si>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</si>
  <si>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</si>
  <si>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</si>
  <si>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</si>
  <si>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</si>
  <si>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</si>
  <si>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</si>
  <si>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</si>
  <si>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</si>
  <si>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</si>
  <si>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</si>
  <si>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</si>
  <si>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</si>
  <si>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</si>
  <si>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</si>
  <si>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</si>
  <si>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</si>
  <si>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</si>
  <si>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</si>
  <si>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</si>
  <si>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</si>
  <si>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</si>
  <si>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</si>
  <si>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</si>
  <si>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</si>
  <si>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</si>
  <si>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</si>
  <si>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</si>
  <si>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</si>
  <si>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</si>
  <si>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</si>
  <si>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</si>
  <si>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</si>
  <si>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</si>
  <si>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</si>
  <si>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</si>
  <si>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</si>
  <si>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</si>
  <si>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</si>
  <si>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</si>
  <si>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</si>
  <si>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</si>
  <si>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</si>
  <si>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</si>
  <si>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</si>
  <si>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</si>
  <si>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</si>
  <si>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</si>
  <si>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</si>
  <si>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</si>
  <si>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</si>
  <si>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</si>
  <si>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</si>
  <si>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</si>
  <si>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</si>
  <si>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</si>
  <si>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</si>
  <si>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</si>
  <si>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</si>
  <si>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</si>
  <si>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</si>
  <si>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</si>
  <si>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</si>
  <si>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</si>
  <si>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</si>
  <si>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</si>
  <si>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</si>
  <si>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</si>
  <si>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</si>
  <si>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</si>
  <si>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</si>
  <si>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</si>
  <si>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</si>
  <si>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</si>
  <si>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</si>
  <si>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</si>
  <si>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</si>
  <si>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</si>
  <si>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</si>
  <si>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</si>
  <si>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</si>
  <si>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</si>
  <si>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</si>
  <si>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</si>
  <si>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</si>
  <si>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</si>
  <si>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</si>
  <si>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</si>
  <si>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</si>
  <si>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</si>
  <si>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</si>
  <si>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</si>
  <si>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</si>
  <si>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</si>
  <si>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</si>
  <si>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</si>
  <si>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</si>
  <si>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</si>
  <si>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</si>
  <si>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</si>
  <si>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</si>
  <si>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</si>
  <si>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</si>
  <si>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</si>
  <si>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</si>
  <si>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</si>
  <si>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</si>
  <si>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</si>
  <si>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</si>
  <si>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</si>
  <si>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</si>
  <si>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</si>
  <si>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</si>
  <si>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</si>
  <si>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</si>
  <si>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</si>
  <si>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</si>
  <si>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</si>
  <si>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</si>
  <si>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</si>
  <si>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</si>
  <si>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</si>
  <si>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</si>
  <si>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</si>
  <si>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</si>
  <si>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</si>
  <si>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</si>
  <si>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</si>
  <si>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</si>
  <si>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</si>
  <si>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</si>
  <si>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</si>
  <si>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</si>
  <si>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</si>
  <si>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</si>
  <si>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</si>
  <si>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</si>
  <si>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</si>
  <si>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</si>
  <si>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</si>
  <si>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</si>
  <si>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</si>
  <si>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</si>
  <si>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</si>
  <si>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</si>
  <si>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</si>
  <si>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</si>
  <si>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</si>
  <si>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</si>
  <si>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</si>
  <si>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</si>
  <si>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</si>
  <si>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</si>
  <si>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</si>
  <si>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</si>
  <si>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</si>
  <si>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</si>
  <si>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</si>
  <si>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</si>
  <si>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</si>
  <si>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</si>
  <si>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</si>
  <si>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</si>
  <si>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</si>
  <si>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</si>
  <si>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</si>
  <si>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</si>
  <si>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</si>
  <si>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</si>
  <si>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</si>
  <si>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</si>
  <si>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</si>
  <si>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</si>
  <si>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</si>
  <si>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</si>
  <si>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</si>
  <si>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</si>
  <si>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</si>
  <si>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</si>
  <si>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</si>
  <si>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</si>
  <si>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</si>
  <si>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</si>
  <si>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</si>
  <si>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</si>
  <si>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</si>
  <si>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</si>
  <si>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</si>
  <si>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</si>
  <si>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</si>
  <si>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</si>
  <si>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</si>
  <si>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</si>
  <si>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</si>
  <si>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</si>
  <si>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</si>
  <si>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</si>
  <si>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</si>
  <si>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</si>
  <si>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</si>
  <si>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</si>
  <si>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</si>
  <si>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</si>
  <si>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</si>
  <si>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</si>
  <si>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</si>
  <si>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</si>
  <si>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</si>
  <si>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</si>
  <si>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</si>
  <si>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</si>
  <si>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</si>
  <si>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</si>
  <si>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</si>
  <si>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</si>
  <si>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</si>
  <si>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</si>
  <si>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</si>
  <si>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</si>
  <si>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</si>
  <si>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</si>
  <si>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</si>
  <si>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</si>
  <si>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</si>
  <si>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</si>
  <si>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</si>
  <si>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</si>
  <si>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</si>
  <si>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</si>
  <si>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</si>
  <si>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</si>
  <si>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</si>
  <si>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</si>
  <si>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</si>
  <si>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</si>
  <si>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</si>
  <si>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</si>
  <si>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</si>
  <si>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</si>
  <si>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</si>
  <si>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</si>
  <si>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</si>
  <si>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</si>
  <si>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</si>
  <si>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</si>
  <si>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</si>
  <si>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</si>
  <si>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</si>
  <si>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</si>
  <si>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</si>
  <si>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</si>
  <si>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</si>
  <si>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</si>
  <si>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</si>
  <si>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</si>
  <si>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</si>
  <si>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</si>
  <si>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</si>
  <si>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</si>
  <si>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</si>
  <si>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</si>
  <si>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</si>
  <si>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</si>
  <si>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</si>
  <si>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</si>
  <si>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</si>
  <si>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</si>
  <si>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</si>
  <si>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</si>
  <si>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</si>
  <si>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</si>
  <si>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</si>
  <si>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</si>
  <si>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</si>
  <si>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</si>
  <si>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</si>
  <si>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</si>
  <si>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</si>
  <si>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</si>
  <si>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</si>
  <si>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</si>
  <si>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</si>
  <si>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</si>
  <si>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</si>
  <si>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</si>
  <si>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</si>
  <si>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</si>
  <si>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</si>
  <si>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</si>
  <si>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</si>
  <si>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</si>
  <si>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</si>
  <si>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</si>
  <si>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</si>
  <si>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</si>
  <si>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</si>
  <si>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</si>
  <si>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</si>
  <si>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</si>
  <si>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</si>
  <si>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</si>
  <si>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</si>
  <si>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</si>
  <si>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</si>
  <si>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</si>
  <si>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</si>
  <si>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</si>
  <si>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</si>
  <si>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</si>
  <si>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</si>
  <si>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</si>
  <si>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</si>
  <si>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</si>
  <si>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</si>
  <si>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</si>
  <si>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</si>
  <si>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</si>
  <si>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</si>
  <si>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</si>
  <si>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</si>
  <si>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</si>
  <si>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</si>
  <si>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</si>
  <si>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</si>
  <si>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</si>
  <si>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</si>
  <si>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</si>
  <si>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</si>
  <si>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</si>
  <si>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</si>
  <si>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</si>
  <si>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</si>
  <si>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</si>
  <si>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</si>
  <si>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</si>
  <si>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</si>
  <si>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</si>
  <si>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</si>
  <si>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</si>
  <si>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</si>
  <si>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</si>
  <si>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</si>
  <si>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</si>
  <si>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</si>
  <si>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</si>
  <si>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</si>
  <si>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</si>
  <si>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</si>
  <si>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</si>
  <si>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</si>
  <si>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</si>
  <si>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</si>
  <si>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</si>
  <si>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</si>
  <si>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</si>
  <si>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</si>
  <si>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</si>
  <si>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</si>
  <si>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</si>
  <si>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</si>
  <si>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</si>
  <si>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</si>
  <si>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</si>
  <si>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</si>
  <si>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</si>
  <si>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</si>
  <si>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</si>
  <si>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</si>
  <si>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</si>
  <si>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</si>
  <si>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</si>
  <si>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</si>
  <si>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</si>
  <si>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</si>
  <si>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</si>
  <si>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</si>
  <si>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</si>
  <si>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</si>
  <si>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</si>
  <si>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</si>
  <si>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</si>
  <si>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</si>
  <si>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</si>
  <si>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</si>
  <si>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</si>
  <si>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</si>
  <si>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</si>
  <si>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</si>
  <si>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</si>
  <si>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</si>
  <si>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</si>
  <si>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</si>
  <si>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</si>
  <si>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</si>
  <si>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</si>
  <si>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</si>
  <si>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</si>
  <si>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</si>
  <si>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</si>
  <si>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</si>
  <si>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</si>
  <si>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</si>
  <si>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</si>
  <si>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</si>
  <si>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</si>
  <si>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</si>
  <si>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</si>
  <si>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</si>
  <si>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</si>
  <si>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</si>
  <si>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</si>
  <si>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</si>
  <si>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</si>
  <si>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</si>
  <si>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</si>
  <si>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</si>
  <si>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</si>
  <si>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</si>
  <si>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</si>
  <si>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</si>
  <si>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</si>
  <si>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</si>
  <si>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</si>
  <si>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</si>
  <si>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</si>
  <si>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</si>
  <si>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</si>
  <si>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</si>
  <si>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</si>
  <si>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</si>
  <si>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</si>
  <si>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</si>
  <si>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</si>
  <si>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</si>
  <si>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</si>
  <si>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</si>
  <si>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</si>
  <si>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</si>
  <si>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</si>
  <si>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</si>
  <si>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</si>
  <si>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</si>
  <si>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</si>
  <si>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</si>
  <si>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</si>
  <si>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</si>
  <si>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</si>
  <si>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</si>
  <si>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</si>
  <si>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</si>
  <si>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</si>
  <si>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</si>
  <si>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</si>
  <si>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</si>
  <si>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</si>
  <si>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</si>
  <si>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</si>
  <si>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</si>
  <si>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</si>
  <si>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</si>
  <si>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</si>
  <si>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</si>
  <si>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</si>
  <si>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</si>
  <si>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</si>
  <si>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</si>
  <si>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</si>
  <si>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</si>
  <si>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</si>
  <si>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</si>
  <si>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</si>
  <si>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</si>
  <si>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</si>
  <si>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</si>
  <si>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</si>
  <si>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</si>
  <si>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</si>
  <si>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</si>
  <si>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</si>
  <si>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</si>
  <si>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</si>
  <si>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</si>
  <si>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</si>
  <si>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</si>
  <si>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</si>
  <si>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</si>
  <si>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</si>
  <si>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</si>
  <si>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</si>
  <si>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</si>
  <si>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</si>
  <si>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</si>
  <si>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</si>
  <si>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</si>
  <si>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</si>
  <si>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</si>
  <si>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</si>
  <si>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</si>
  <si>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</si>
  <si>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</si>
  <si>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</si>
  <si>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</si>
  <si>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</si>
  <si>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</si>
  <si>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</si>
  <si>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</si>
  <si>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</si>
  <si>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</si>
  <si>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</si>
  <si>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</si>
  <si>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</si>
  <si>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</si>
  <si>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</si>
  <si>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</si>
  <si>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</si>
  <si>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</si>
  <si>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</si>
  <si>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</si>
  <si>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</si>
  <si>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</si>
  <si>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</si>
  <si>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</si>
  <si>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</si>
  <si>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</si>
  <si>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</si>
  <si>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</si>
  <si>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</si>
  <si>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</si>
  <si>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</si>
  <si>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</si>
  <si>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</si>
  <si>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</si>
  <si>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</si>
  <si>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</si>
  <si>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</si>
  <si>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</si>
  <si>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</si>
  <si>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</si>
  <si>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</si>
  <si>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</si>
  <si>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</si>
  <si>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</si>
  <si>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</si>
  <si>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</si>
  <si>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</si>
  <si>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</si>
  <si>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</si>
  <si>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</si>
  <si>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</si>
  <si>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</si>
  <si>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</si>
  <si>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</si>
  <si>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</si>
  <si>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</si>
  <si>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</si>
  <si>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</si>
  <si>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</si>
  <si>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</si>
  <si>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</si>
  <si>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</si>
  <si>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</si>
  <si>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</si>
  <si>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</si>
  <si>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</si>
  <si>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</si>
  <si>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</si>
  <si>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</si>
  <si>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</si>
  <si>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</si>
  <si>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</si>
  <si>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</si>
  <si>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</si>
  <si>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</si>
  <si>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</si>
  <si>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</si>
  <si>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</si>
  <si>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</si>
  <si>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</si>
  <si>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</si>
  <si>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</si>
  <si>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</si>
  <si>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</si>
  <si>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</si>
  <si>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</si>
  <si>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</si>
  <si>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</si>
  <si>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</si>
  <si>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</si>
  <si>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</si>
  <si>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</si>
  <si>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</si>
  <si>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</si>
  <si>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</si>
  <si>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</si>
  <si>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</si>
  <si>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</si>
  <si>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</si>
  <si>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</si>
  <si>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</si>
  <si>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</si>
  <si>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</si>
  <si>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</si>
  <si>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</si>
  <si>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</si>
  <si>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</si>
  <si>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</si>
  <si>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</si>
  <si>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</si>
  <si>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</si>
  <si>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</si>
  <si>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</si>
  <si>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</si>
  <si>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</si>
  <si>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</si>
  <si>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</si>
  <si>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</si>
  <si>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</si>
  <si>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</si>
  <si>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</si>
  <si>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</si>
  <si>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</si>
  <si>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</si>
  <si>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</si>
  <si>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</si>
  <si>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</si>
  <si>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</si>
  <si>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</si>
  <si>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</si>
  <si>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</si>
  <si>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</si>
  <si>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</si>
  <si>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</si>
  <si>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</si>
  <si>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</si>
  <si>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</si>
  <si>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</si>
  <si>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</si>
  <si>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</si>
  <si>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</si>
  <si>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</si>
  <si>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</si>
  <si>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</si>
  <si>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</si>
  <si>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</si>
  <si>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</si>
  <si>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</si>
  <si>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</si>
  <si>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</si>
  <si>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</si>
  <si>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</si>
  <si>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</si>
  <si>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</si>
  <si>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</si>
  <si>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</si>
  <si>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</si>
  <si>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</si>
  <si>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</si>
  <si>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</si>
  <si>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</si>
  <si>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</si>
  <si>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</si>
  <si>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</si>
  <si>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</si>
  <si>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</si>
  <si>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</si>
  <si>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</si>
  <si>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</si>
  <si>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</si>
  <si>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</si>
  <si>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</si>
  <si>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</si>
  <si>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</si>
  <si>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</si>
  <si>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</si>
  <si>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</si>
  <si>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</si>
  <si>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</si>
  <si>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</si>
  <si>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</si>
  <si>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</si>
  <si>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</si>
  <si>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</si>
  <si>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</si>
  <si>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</si>
  <si>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</si>
  <si>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</si>
  <si>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</si>
  <si>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</si>
  <si>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</si>
  <si>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</si>
  <si>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</si>
  <si>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</si>
  <si>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</si>
  <si>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</si>
  <si>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</si>
  <si>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</si>
  <si>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</si>
  <si>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</si>
  <si>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</si>
  <si>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</si>
  <si>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</si>
  <si>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</si>
  <si>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</si>
  <si>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</si>
  <si>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</si>
  <si>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</si>
  <si>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</si>
  <si>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</si>
  <si>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</si>
  <si>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</si>
  <si>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</si>
  <si>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</si>
  <si>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</si>
  <si>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</si>
  <si>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</si>
  <si>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</si>
  <si>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</si>
  <si>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</si>
  <si>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</si>
  <si>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</si>
  <si>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</si>
  <si>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</si>
  <si>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</si>
  <si>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</si>
  <si>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</si>
  <si>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</si>
  <si>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</si>
  <si>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</si>
  <si>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</si>
  <si>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</si>
  <si>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</si>
  <si>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</si>
  <si>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</si>
  <si>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</si>
  <si>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</si>
  <si>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</si>
  <si>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</si>
  <si>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</si>
  <si>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</si>
  <si>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</si>
  <si>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</si>
  <si>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</si>
  <si>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</si>
  <si>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</si>
  <si>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</si>
  <si>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</si>
  <si>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</si>
  <si>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</si>
  <si>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</si>
  <si>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</si>
  <si>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</si>
  <si>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</si>
  <si>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</si>
  <si>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</si>
  <si>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</si>
  <si>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</si>
  <si>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</si>
  <si>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</si>
  <si>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</si>
  <si>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</si>
  <si>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</si>
  <si>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</si>
  <si>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</si>
  <si>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</si>
  <si>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</si>
  <si>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</si>
  <si>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</si>
  <si>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</si>
  <si>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</si>
  <si>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</si>
  <si>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</si>
  <si>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</si>
  <si>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</si>
  <si>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</si>
  <si>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</si>
  <si>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</si>
  <si>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</si>
  <si>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</si>
  <si>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</si>
  <si>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</si>
  <si>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</si>
  <si>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</si>
  <si>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</si>
  <si>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</si>
  <si>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</si>
  <si>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</si>
  <si>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</si>
  <si>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</si>
  <si>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</si>
  <si>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</si>
  <si>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</si>
  <si>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</si>
  <si>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</si>
  <si>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</si>
  <si>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</si>
  <si>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</si>
  <si>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</si>
  <si>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</si>
  <si>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</si>
  <si>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</si>
  <si>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</si>
  <si>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</si>
  <si>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</si>
  <si>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</si>
  <si>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</si>
  <si>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</si>
  <si>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</si>
  <si>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</si>
  <si>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</si>
  <si>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</si>
  <si>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</si>
  <si>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</si>
  <si>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</si>
  <si>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</si>
  <si>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</si>
  <si>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</si>
  <si>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</si>
  <si>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</si>
  <si>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</si>
  <si>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</si>
  <si>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</si>
  <si>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</si>
  <si>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</si>
  <si>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</si>
  <si>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</si>
  <si>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</si>
  <si>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</si>
  <si>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</si>
  <si>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</si>
  <si>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</si>
  <si>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</si>
  <si>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</si>
  <si>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</si>
  <si>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</si>
  <si>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</si>
  <si>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</si>
  <si>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</si>
  <si>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</si>
  <si>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</si>
  <si>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</si>
  <si>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</si>
  <si>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</si>
  <si>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</si>
  <si>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</si>
  <si>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</si>
  <si>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</si>
  <si>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</si>
  <si>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</si>
  <si>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</si>
  <si>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</si>
  <si>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</si>
  <si>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</si>
  <si>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</si>
  <si>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</si>
  <si>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</si>
  <si>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</si>
  <si>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</si>
  <si>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</si>
  <si>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</si>
  <si>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</si>
  <si>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</si>
  <si>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</si>
  <si>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</si>
  <si>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</si>
  <si>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</si>
  <si>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</si>
  <si>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</si>
  <si>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</si>
  <si>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</si>
  <si>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</si>
  <si>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</si>
  <si>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</si>
  <si>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</si>
  <si>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</si>
  <si>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</si>
  <si>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</si>
  <si>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</si>
  <si>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</si>
  <si>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</si>
  <si>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</si>
  <si>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</si>
  <si>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</si>
  <si>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</si>
  <si>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</si>
  <si>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</si>
  <si>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</si>
  <si>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</si>
  <si>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</si>
  <si>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</si>
  <si>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</si>
  <si>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</si>
  <si>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</si>
  <si>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</si>
  <si>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</si>
  <si>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</si>
  <si>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</si>
  <si>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</si>
  <si>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</si>
  <si>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</si>
  <si>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</si>
  <si>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</si>
  <si>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</si>
  <si>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</si>
  <si>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</si>
  <si>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</si>
  <si>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</si>
  <si>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</si>
  <si>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</si>
  <si>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</si>
  <si>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</si>
  <si>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</si>
  <si>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</si>
  <si>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</si>
  <si>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</si>
  <si>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</si>
  <si>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</si>
  <si>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</si>
  <si>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</si>
  <si>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</si>
  <si>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</si>
  <si>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</si>
  <si>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</si>
  <si>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</si>
  <si>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</si>
  <si>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</si>
  <si>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</si>
  <si>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</si>
  <si>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</si>
  <si>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</si>
  <si>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</si>
  <si>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</si>
  <si>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</si>
  <si>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</si>
  <si>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</si>
  <si>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</si>
  <si>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</si>
  <si>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</si>
  <si>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</si>
  <si>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</si>
  <si>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</si>
  <si>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</si>
  <si>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</si>
  <si>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</si>
  <si>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</si>
  <si>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</si>
  <si>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</si>
  <si>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</si>
  <si>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</si>
  <si>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</si>
  <si>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</si>
  <si>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</si>
  <si>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</si>
  <si>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</si>
  <si>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</si>
  <si>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</si>
  <si>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</si>
  <si>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</si>
  <si>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</si>
  <si>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</si>
  <si>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</si>
  <si>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</si>
  <si>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</si>
  <si>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</si>
  <si>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</si>
  <si>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</si>
  <si>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</si>
  <si>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</si>
  <si>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</si>
  <si>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</si>
  <si>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</si>
  <si>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</si>
  <si>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</si>
  <si>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</si>
  <si>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</si>
  <si>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</si>
  <si>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</si>
  <si>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</si>
  <si>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</si>
  <si>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</si>
  <si>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</si>
  <si>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</si>
  <si>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</si>
  <si>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</si>
  <si>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</si>
  <si>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</si>
  <si>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</si>
  <si>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</si>
  <si>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</si>
  <si>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</si>
  <si>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</si>
  <si>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</si>
  <si>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</si>
  <si>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</si>
  <si>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</si>
  <si>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</si>
  <si>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</si>
  <si>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</si>
  <si>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</si>
  <si>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</si>
  <si>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</si>
  <si>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</si>
  <si>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</si>
  <si>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</si>
  <si>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</si>
  <si>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</si>
  <si>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</si>
  <si>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</si>
  <si>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</si>
  <si>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</si>
  <si>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</si>
  <si>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</si>
  <si>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</si>
  <si>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</si>
  <si>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</si>
  <si>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</si>
  <si>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</si>
  <si>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</si>
  <si>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</si>
  <si>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</si>
  <si>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</si>
  <si>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</si>
  <si>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</si>
  <si>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</si>
  <si>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</si>
  <si>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</si>
  <si>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</si>
  <si>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</si>
  <si>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</si>
  <si>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</si>
  <si>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</si>
  <si>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</si>
  <si>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</si>
  <si>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</si>
  <si>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</si>
  <si>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</si>
  <si>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</si>
  <si>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</si>
  <si>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</si>
  <si>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</si>
  <si>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</si>
  <si>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</si>
  <si>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</si>
  <si>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</si>
  <si>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</si>
  <si>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</si>
  <si>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</si>
  <si>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</si>
  <si>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</si>
  <si>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</si>
  <si>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</si>
  <si>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</si>
  <si>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</si>
  <si>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</si>
  <si>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</si>
  <si>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</si>
  <si>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</si>
  <si>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</si>
  <si>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</si>
  <si>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</si>
  <si>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</si>
  <si>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</si>
  <si>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</si>
  <si>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</si>
  <si>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</si>
  <si>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</si>
  <si>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</si>
  <si>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</si>
  <si>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</si>
  <si>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</si>
  <si>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</si>
  <si>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</si>
  <si>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</si>
  <si>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</si>
  <si>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</si>
  <si>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</si>
  <si>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</si>
  <si>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</si>
  <si>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</si>
  <si>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</si>
  <si>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</si>
  <si>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</si>
  <si>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</si>
  <si>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</si>
  <si>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</si>
  <si>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</si>
  <si>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</si>
  <si>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</si>
  <si>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</si>
  <si>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</si>
  <si>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</si>
  <si>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</si>
  <si>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</si>
  <si>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</si>
  <si>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</si>
  <si>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</si>
  <si>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</si>
  <si>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</si>
  <si>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</si>
  <si>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</si>
  <si>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</si>
  <si>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</si>
  <si>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</si>
  <si>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</si>
  <si>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</si>
  <si>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</si>
  <si>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</si>
  <si>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</si>
  <si>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</si>
  <si>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</si>
  <si>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</si>
  <si>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</si>
  <si>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</si>
  <si>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</si>
  <si>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</si>
  <si>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</si>
  <si>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</si>
  <si>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</si>
  <si>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</si>
  <si>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</si>
  <si>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</si>
  <si>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</si>
  <si>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</si>
  <si>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</si>
  <si>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</si>
  <si>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</si>
  <si>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</si>
  <si>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</si>
  <si>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</si>
  <si>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</si>
  <si>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</si>
  <si>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</si>
  <si>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</si>
  <si>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</si>
  <si>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</si>
  <si>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</si>
  <si>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</si>
  <si>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</si>
  <si>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</si>
  <si>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</si>
  <si>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</si>
  <si>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</si>
  <si>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</si>
  <si>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</si>
  <si>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</si>
  <si>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</si>
  <si>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</si>
  <si>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</si>
  <si>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</si>
  <si>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</si>
  <si>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</si>
  <si>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</si>
  <si>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</si>
  <si>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</si>
  <si>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</si>
  <si>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</si>
  <si>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</si>
  <si>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</si>
  <si>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</si>
  <si>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</si>
  <si>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</si>
  <si>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</si>
  <si>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</si>
  <si>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</si>
  <si>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</si>
  <si>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</si>
  <si>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</si>
  <si>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</si>
  <si>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</si>
  <si>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</si>
  <si>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</si>
  <si>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</si>
  <si>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</si>
  <si>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</si>
  <si>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</si>
  <si>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</si>
  <si>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</si>
  <si>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</si>
  <si>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</si>
  <si>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</si>
  <si>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</si>
  <si>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</si>
  <si>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</si>
  <si>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</si>
  <si>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</si>
  <si>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</si>
  <si>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</si>
  <si>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</si>
  <si>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</si>
  <si>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</si>
  <si>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</si>
  <si>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</si>
  <si>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</si>
  <si>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</si>
  <si>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</si>
  <si>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</si>
  <si>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</si>
  <si>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</si>
  <si>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</si>
  <si>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</si>
  <si>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</si>
  <si>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</si>
  <si>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</si>
  <si>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</si>
  <si>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</si>
  <si>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</si>
  <si>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</si>
  <si>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</si>
  <si>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</si>
  <si>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</si>
  <si>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</si>
  <si>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</si>
  <si>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</si>
  <si>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</si>
  <si>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</si>
  <si>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</si>
  <si>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</si>
  <si>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</si>
  <si>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</si>
  <si>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</si>
  <si>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</si>
  <si>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</si>
  <si>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</si>
  <si>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</si>
  <si>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</si>
  <si>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</si>
  <si>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</si>
  <si>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</si>
  <si>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</si>
  <si>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</si>
  <si>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</si>
  <si>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</si>
  <si>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</si>
  <si>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</si>
  <si>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</si>
  <si>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</si>
  <si>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</si>
  <si>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</si>
  <si>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</si>
  <si>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</si>
  <si>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</si>
  <si>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</si>
  <si>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</si>
  <si>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</si>
  <si>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</si>
  <si>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</si>
  <si>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</si>
  <si>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</si>
  <si>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</si>
  <si>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</si>
  <si>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</si>
  <si>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</si>
  <si>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</si>
  <si>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</si>
  <si>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</si>
  <si>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</si>
  <si>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</si>
  <si>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</si>
  <si>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</si>
  <si>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</si>
  <si>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</si>
  <si>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</si>
  <si>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</si>
  <si>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</si>
  <si>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</si>
  <si>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</si>
  <si>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</si>
  <si>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</si>
  <si>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</si>
  <si>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</si>
  <si>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</si>
  <si>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</si>
  <si>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</si>
  <si>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</si>
  <si>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</si>
  <si>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</si>
  <si>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</si>
  <si>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</si>
  <si>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</si>
  <si>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</si>
  <si>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</si>
  <si>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</si>
  <si>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</si>
  <si>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</si>
  <si>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</si>
  <si>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</si>
  <si>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</si>
  <si>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</si>
  <si>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</si>
  <si>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</si>
  <si>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</si>
  <si>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</si>
  <si>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</si>
  <si>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</si>
  <si>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</si>
  <si>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</si>
  <si>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</si>
  <si>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</si>
  <si>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</si>
  <si>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</si>
  <si>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</si>
  <si>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</si>
  <si>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</si>
  <si>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</si>
  <si>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</si>
  <si>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</si>
  <si>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</si>
  <si>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</si>
  <si>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</si>
  <si>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</si>
  <si>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</si>
  <si>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</si>
  <si>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</si>
  <si>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</si>
  <si>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</si>
  <si>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</si>
  <si>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</si>
  <si>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</si>
  <si>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</si>
  <si>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</si>
  <si>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</si>
  <si>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</si>
  <si>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</si>
  <si>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</si>
  <si>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</si>
  <si>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</si>
  <si>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</si>
  <si>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</si>
  <si>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</si>
  <si>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</si>
  <si>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</si>
  <si>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</si>
  <si>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</si>
  <si>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</si>
  <si>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</si>
  <si>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</si>
  <si>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</si>
  <si>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</si>
  <si>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</si>
  <si>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</si>
  <si>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</si>
  <si>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</si>
  <si>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</si>
  <si>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</si>
  <si>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</si>
  <si>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</si>
  <si>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</si>
  <si>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</si>
  <si>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</si>
  <si>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</si>
  <si>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</si>
  <si>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</si>
  <si>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</si>
  <si>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</si>
  <si>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</si>
  <si>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</si>
  <si>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</si>
  <si>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</si>
  <si>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</si>
  <si>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</si>
  <si>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</si>
  <si>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</si>
  <si>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</si>
  <si>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</si>
  <si>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</si>
  <si>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</si>
  <si>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</si>
  <si>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</si>
  <si>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</si>
  <si>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</si>
  <si>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</si>
  <si>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</si>
  <si>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</si>
  <si>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</si>
  <si>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</si>
  <si>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</si>
  <si>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</si>
  <si>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</si>
  <si>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</si>
  <si>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</si>
  <si>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</si>
  <si>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</si>
  <si>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</si>
  <si>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</si>
  <si>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</si>
  <si>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</si>
  <si>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</si>
  <si>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</si>
  <si>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</si>
  <si>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</si>
  <si>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</si>
  <si>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</si>
  <si>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</si>
  <si>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</si>
  <si>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</si>
  <si>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</si>
  <si>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</si>
  <si>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</si>
  <si>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</si>
  <si>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</si>
  <si>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</si>
  <si>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</si>
  <si>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</si>
  <si>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</si>
  <si>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</si>
  <si>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</si>
  <si>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</si>
  <si>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</si>
  <si>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</si>
  <si>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</si>
  <si>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</si>
  <si>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</si>
  <si>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</si>
  <si>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</si>
  <si>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</si>
  <si>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</si>
  <si>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</si>
  <si>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</si>
  <si>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</si>
  <si>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</si>
  <si>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</si>
  <si>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</si>
  <si>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</si>
  <si>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</si>
  <si>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</si>
  <si>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</si>
  <si>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</si>
  <si>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</si>
  <si>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</si>
  <si>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</si>
  <si>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</si>
  <si>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</si>
  <si>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</si>
  <si>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</si>
  <si>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</si>
  <si>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</si>
  <si>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</si>
  <si>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</si>
  <si>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</si>
  <si>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</si>
  <si>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</si>
  <si>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</si>
  <si>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</si>
  <si>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</si>
  <si>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</si>
  <si>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</si>
  <si>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</si>
  <si>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</si>
  <si>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</si>
  <si>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</si>
  <si>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</si>
  <si>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</si>
  <si>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</si>
  <si>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</si>
  <si>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</si>
  <si>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</si>
  <si>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</si>
  <si>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</si>
  <si>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</si>
  <si>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</si>
  <si>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</si>
  <si>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</si>
  <si>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</si>
  <si>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</si>
  <si>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</si>
  <si>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</si>
  <si>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</si>
  <si>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</si>
  <si>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</si>
  <si>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</si>
  <si>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</si>
  <si>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</si>
  <si>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</si>
  <si>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</si>
  <si>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</si>
  <si>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</si>
  <si>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</si>
  <si>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</si>
  <si>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</si>
  <si>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</si>
  <si>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</si>
  <si>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</si>
  <si>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</si>
  <si>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</si>
  <si>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</si>
  <si>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</si>
  <si>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</si>
  <si>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</si>
  <si>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</si>
  <si>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</si>
  <si>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</si>
  <si>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</si>
  <si>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</si>
  <si>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</si>
  <si>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</si>
  <si>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</si>
  <si>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</si>
  <si>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</si>
  <si>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</si>
  <si>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</si>
  <si>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</si>
  <si>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</si>
  <si>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</si>
  <si>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</si>
  <si>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</si>
  <si>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</si>
  <si>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</si>
  <si>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</si>
  <si>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</si>
  <si>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</si>
  <si>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</si>
  <si>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</si>
  <si>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</si>
  <si>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</si>
  <si>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</si>
  <si>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</si>
  <si>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</si>
  <si>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</si>
  <si>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</si>
  <si>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</si>
  <si>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</si>
  <si>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</si>
  <si>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</si>
  <si>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</si>
  <si>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</si>
  <si>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</si>
  <si>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</si>
  <si>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</si>
  <si>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</si>
  <si>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</si>
  <si>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</si>
  <si>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</si>
  <si>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</si>
  <si>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</si>
  <si>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</si>
  <si>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</si>
  <si>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</si>
  <si>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</si>
  <si>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</si>
  <si>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</si>
  <si>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</si>
  <si>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</si>
  <si>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</si>
  <si>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</si>
  <si>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</si>
  <si>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</si>
  <si>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</si>
  <si>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</si>
  <si>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</si>
  <si>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</si>
  <si>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</si>
  <si>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</si>
  <si>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</si>
  <si>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</si>
  <si>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</si>
  <si>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</si>
  <si>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</si>
  <si>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</si>
  <si>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</si>
  <si>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</si>
  <si>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</si>
  <si>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</si>
  <si>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</si>
  <si>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</si>
  <si>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</si>
  <si>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</si>
  <si>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</si>
  <si>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</si>
  <si>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</si>
  <si>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</si>
  <si>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</si>
  <si>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</si>
  <si>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</si>
  <si>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</si>
  <si>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</si>
  <si>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</si>
  <si>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</si>
  <si>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</si>
  <si>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</si>
  <si>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</si>
  <si>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</si>
  <si>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</si>
  <si>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</si>
  <si>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</si>
  <si>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</si>
  <si>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</si>
  <si>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</si>
  <si>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</si>
  <si>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</si>
  <si>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</si>
  <si>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</si>
  <si>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</si>
  <si>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</si>
  <si>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</si>
  <si>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</si>
  <si>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</si>
  <si>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</si>
  <si>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</si>
  <si>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</si>
  <si>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</si>
  <si>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</si>
  <si>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</si>
  <si>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</si>
  <si>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</si>
  <si>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</si>
  <si>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</si>
  <si>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</si>
  <si>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</si>
  <si>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</si>
  <si>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</si>
  <si>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</si>
  <si>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</si>
  <si>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</si>
  <si>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</si>
  <si>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</si>
  <si>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</si>
  <si>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</si>
  <si>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</si>
  <si>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</si>
  <si>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</si>
  <si>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</si>
  <si>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</si>
  <si>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</si>
  <si>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</si>
  <si>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</si>
  <si>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</si>
  <si>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</si>
  <si>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</si>
  <si>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</si>
  <si>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</si>
  <si>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</si>
  <si>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</si>
  <si>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</si>
  <si>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</si>
  <si>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</si>
  <si>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</si>
  <si>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</si>
  <si>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</si>
  <si>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</si>
  <si>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</si>
  <si>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</si>
  <si>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</si>
  <si>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</si>
  <si>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</si>
  <si>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</si>
  <si>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</si>
  <si>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</si>
  <si>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</si>
  <si>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</si>
  <si>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</si>
  <si>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</si>
  <si>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</si>
  <si>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</si>
  <si>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</si>
  <si>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</si>
  <si>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</si>
  <si>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</si>
  <si>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</si>
  <si>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</si>
  <si>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</si>
  <si>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</si>
  <si>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</si>
  <si>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</si>
  <si>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</si>
  <si>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</si>
  <si>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</si>
  <si>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</si>
  <si>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</si>
  <si>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</si>
  <si>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</si>
  <si>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</si>
  <si>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</si>
  <si>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</si>
  <si>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</si>
  <si>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</si>
  <si>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</si>
  <si>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</si>
  <si>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</si>
  <si>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</si>
  <si>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</si>
  <si>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</si>
  <si>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</si>
  <si>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</si>
  <si>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</si>
  <si>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</si>
  <si>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</si>
  <si>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</si>
  <si>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</si>
  <si>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</si>
  <si>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</si>
  <si>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</si>
  <si>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</si>
  <si>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</si>
  <si>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</si>
  <si>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</si>
  <si>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</si>
  <si>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</si>
  <si>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</si>
  <si>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</si>
  <si>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</si>
  <si>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</si>
  <si>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</si>
  <si>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</si>
  <si>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</si>
  <si>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</si>
  <si>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</si>
  <si>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</si>
  <si>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</si>
  <si>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</si>
  <si>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</si>
  <si>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</si>
  <si>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</si>
  <si>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</si>
  <si>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</si>
  <si>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</si>
  <si>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</si>
  <si>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</si>
  <si>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</si>
  <si>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</si>
  <si>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</si>
  <si>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</si>
  <si>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</si>
  <si>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</si>
  <si>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</si>
  <si>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</si>
  <si>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</si>
  <si>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</si>
  <si>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</si>
  <si>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</si>
  <si>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</si>
  <si>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</si>
  <si>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</si>
  <si>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</si>
  <si>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</si>
  <si>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</si>
  <si>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</si>
  <si>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</si>
  <si>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</si>
  <si>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</si>
  <si>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</si>
  <si>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</si>
  <si>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</si>
  <si>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</si>
  <si>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</si>
  <si>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</si>
  <si>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</si>
  <si>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</si>
  <si>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</si>
  <si>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</si>
  <si>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</si>
  <si>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</si>
  <si>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</si>
  <si>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</si>
  <si>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</si>
  <si>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</si>
  <si>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</si>
  <si>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</si>
  <si>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</si>
  <si>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</si>
  <si>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</si>
  <si>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</si>
  <si>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</si>
  <si>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</si>
  <si>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</si>
  <si>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</si>
  <si>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</si>
  <si>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</si>
  <si>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</si>
  <si>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</si>
  <si>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</si>
  <si>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</si>
  <si>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</si>
  <si>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</si>
  <si>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</si>
  <si>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</si>
  <si>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</si>
  <si>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</si>
  <si>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</si>
  <si>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</si>
  <si>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</si>
  <si>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</si>
  <si>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</si>
  <si>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</si>
  <si>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</si>
  <si>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</si>
  <si>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</si>
  <si>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</si>
  <si>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</si>
  <si>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</si>
  <si>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</si>
  <si>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</si>
  <si>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</si>
  <si>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</si>
  <si>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</si>
  <si>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</si>
  <si>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</si>
  <si>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</si>
  <si>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</si>
  <si>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</si>
  <si>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</si>
  <si>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</si>
  <si>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</si>
  <si>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</si>
  <si>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</si>
  <si>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</si>
  <si>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</si>
  <si>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</si>
  <si>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</si>
  <si>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</si>
  <si>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</si>
  <si>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</si>
  <si>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</si>
  <si>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</si>
  <si>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</si>
  <si>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</si>
  <si>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</si>
  <si>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</si>
  <si>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</si>
  <si>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</si>
  <si>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</si>
  <si>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</si>
  <si>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</si>
  <si>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</si>
  <si>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</si>
  <si>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</si>
  <si>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</si>
  <si>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</si>
  <si>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</si>
  <si>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</si>
  <si>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</si>
  <si>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</si>
  <si>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</si>
  <si>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</si>
  <si>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</si>
  <si>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</si>
  <si>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</si>
  <si>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</si>
  <si>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</si>
  <si>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</si>
  <si>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</si>
  <si>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</si>
  <si>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</si>
  <si>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</si>
  <si>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</si>
  <si>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</si>
  <si>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</si>
  <si>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</si>
  <si>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</si>
  <si>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</si>
  <si>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</si>
  <si>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</si>
  <si>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</si>
  <si>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</si>
  <si>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</si>
  <si>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</si>
  <si>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</si>
  <si>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</si>
  <si>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</si>
  <si>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</si>
  <si>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</si>
  <si>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</si>
  <si>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</si>
  <si>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</si>
  <si>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</si>
  <si>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</si>
  <si>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</si>
  <si>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</si>
  <si>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</si>
  <si>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</si>
  <si>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</si>
  <si>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</si>
  <si>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</si>
  <si>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</si>
  <si>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</si>
  <si>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</si>
  <si>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</si>
  <si>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</si>
  <si>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</si>
  <si>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</si>
  <si>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</si>
  <si>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</si>
  <si>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</si>
  <si>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</si>
  <si>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</si>
  <si>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</si>
  <si>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</si>
  <si>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</si>
  <si>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</si>
  <si>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</si>
  <si>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</si>
  <si>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</si>
  <si>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</si>
  <si>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</si>
  <si>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</si>
  <si>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</si>
  <si>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</si>
  <si>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</si>
  <si>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</si>
  <si>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</si>
  <si>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</si>
  <si>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</si>
  <si>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</si>
  <si>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</si>
  <si>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</si>
  <si>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</si>
  <si>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</si>
  <si>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</si>
  <si>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</si>
  <si>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</si>
  <si>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</si>
  <si>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</si>
  <si>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</si>
  <si>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</si>
  <si>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</si>
  <si>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</si>
  <si>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</si>
  <si>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</si>
  <si>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</si>
  <si>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</si>
  <si>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</si>
  <si>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</si>
  <si>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</si>
  <si>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</si>
  <si>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</si>
  <si>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</si>
  <si>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</si>
  <si>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</si>
  <si>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</si>
  <si>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</si>
  <si>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</si>
  <si>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</si>
  <si>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</si>
  <si>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</si>
  <si>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</si>
  <si>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</si>
  <si>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</si>
  <si>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</si>
  <si>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</si>
  <si>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</si>
  <si>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</si>
  <si>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</si>
  <si>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</si>
  <si>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</si>
  <si>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</si>
  <si>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</si>
  <si>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</si>
  <si>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</si>
  <si>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</si>
  <si>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</si>
  <si>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</si>
  <si>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</si>
  <si>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</si>
  <si>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</si>
  <si>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</si>
  <si>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</si>
  <si>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</si>
  <si>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</si>
  <si>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</si>
  <si>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</si>
  <si>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</si>
  <si>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</si>
  <si>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</si>
  <si>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</si>
  <si>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</si>
  <si>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</si>
  <si>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</si>
  <si>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</si>
  <si>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</si>
  <si>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</si>
  <si>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</si>
  <si>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</si>
  <si>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</si>
  <si>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</si>
  <si>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</si>
  <si>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</si>
  <si>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</si>
  <si>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</si>
  <si>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</si>
  <si>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</si>
  <si>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</si>
  <si>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</si>
  <si>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</si>
  <si>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</si>
  <si>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</si>
  <si>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</si>
  <si>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</si>
  <si>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</si>
  <si>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</si>
  <si>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</si>
  <si>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</si>
  <si>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</si>
  <si>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</si>
  <si>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</si>
  <si>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</si>
  <si>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</si>
  <si>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</si>
  <si>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</si>
  <si>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</si>
  <si>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</si>
  <si>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</si>
  <si>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</si>
  <si>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</si>
  <si>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</si>
  <si>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</si>
  <si>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</si>
  <si>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</si>
  <si>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</si>
  <si>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</si>
  <si>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</si>
  <si>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</si>
  <si>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</si>
  <si>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</si>
  <si>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</si>
  <si>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</si>
  <si>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</si>
  <si>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</si>
  <si>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</si>
  <si>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</si>
  <si>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</si>
  <si>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</si>
  <si>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</si>
  <si>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</si>
  <si>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</si>
  <si>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</si>
  <si>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</si>
  <si>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</si>
  <si>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</si>
  <si>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</si>
  <si>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</si>
  <si>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</si>
  <si>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</si>
  <si>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</si>
  <si>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</si>
  <si>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</si>
  <si>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</si>
  <si>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</si>
  <si>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</si>
  <si>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</si>
  <si>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</si>
  <si>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</si>
  <si>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</si>
  <si>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</si>
  <si>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</si>
  <si>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</si>
  <si>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</si>
  <si>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</si>
  <si>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</si>
  <si>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</si>
  <si>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</si>
  <si>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</si>
  <si>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</si>
  <si>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</si>
  <si>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</si>
  <si>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</si>
  <si>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</si>
  <si>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</si>
  <si>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</si>
  <si>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</si>
  <si>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</si>
  <si>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</si>
  <si>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</si>
  <si>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</si>
  <si>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</si>
  <si>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</si>
  <si>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</si>
  <si>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</si>
  <si>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</si>
  <si>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</si>
  <si>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</si>
  <si>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</si>
  <si>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</si>
  <si>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</si>
  <si>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</si>
  <si>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</si>
  <si>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</si>
  <si>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</si>
  <si>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</si>
  <si>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</si>
  <si>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</si>
  <si>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</si>
  <si>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</si>
  <si>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</si>
  <si>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</si>
  <si>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</si>
  <si>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</si>
  <si>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</si>
  <si>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</si>
  <si>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</si>
  <si>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</si>
  <si>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</si>
  <si>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</si>
  <si>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</si>
  <si>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</si>
  <si>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</si>
  <si>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</si>
  <si>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</si>
  <si>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</si>
  <si>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</si>
  <si>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</si>
  <si>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</si>
  <si>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</si>
  <si>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</si>
  <si>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</si>
  <si>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</si>
  <si>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</si>
  <si>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</si>
  <si>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</si>
  <si>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</si>
  <si>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</si>
  <si>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</si>
  <si>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</si>
  <si>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</si>
  <si>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</si>
  <si>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</si>
  <si>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</si>
  <si>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</si>
  <si>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</si>
  <si>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</si>
  <si>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</si>
  <si>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</si>
  <si>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</si>
  <si>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</si>
  <si>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</si>
  <si>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</si>
  <si>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</si>
  <si>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</si>
  <si>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</si>
  <si>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</si>
  <si>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</si>
  <si>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</si>
  <si>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</si>
  <si>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</si>
  <si>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</si>
  <si>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</si>
  <si>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</si>
  <si>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</si>
  <si>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</si>
  <si>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</si>
  <si>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</si>
  <si>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</si>
  <si>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</si>
  <si>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</si>
  <si>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</si>
  <si>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</si>
  <si>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</si>
  <si>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</si>
  <si>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</si>
  <si>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</si>
  <si>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</si>
  <si>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</si>
  <si>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</si>
  <si>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</si>
  <si>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</si>
  <si>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</si>
  <si>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</si>
  <si>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</si>
  <si>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</si>
  <si>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</si>
  <si>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</si>
  <si>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</si>
  <si>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</si>
  <si>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</si>
  <si>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</si>
  <si>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</si>
  <si>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</si>
  <si>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</si>
  <si>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</si>
  <si>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</si>
  <si>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</si>
  <si>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</si>
  <si>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</si>
  <si>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</si>
  <si>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</si>
  <si>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</si>
  <si>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</si>
  <si>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</si>
  <si>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</si>
  <si>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</si>
  <si>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</si>
  <si>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</si>
  <si>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</si>
  <si>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</si>
  <si>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</si>
  <si>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</si>
  <si>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</si>
  <si>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</si>
  <si>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</si>
  <si>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</si>
  <si>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</si>
  <si>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</si>
  <si>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</si>
  <si>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</si>
  <si>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</si>
  <si>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</si>
  <si>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</si>
  <si>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</si>
  <si>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</si>
  <si>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</si>
  <si>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</si>
  <si>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</si>
  <si>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</si>
  <si>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</si>
  <si>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</si>
  <si>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</si>
  <si>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</si>
  <si>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</si>
  <si>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</si>
  <si>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</si>
  <si>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</si>
  <si>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</si>
  <si>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</si>
  <si>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</si>
  <si>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</si>
  <si>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</si>
  <si>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</si>
  <si>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</si>
  <si>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</si>
  <si>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</si>
  <si>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</si>
  <si>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</si>
  <si>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</si>
  <si>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</si>
  <si>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</si>
  <si>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</si>
  <si>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</si>
  <si>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</si>
  <si>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</si>
  <si>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</si>
  <si>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</si>
  <si>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</si>
  <si>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</si>
  <si>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</si>
  <si>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</si>
  <si>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</si>
  <si>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</si>
  <si>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</si>
  <si>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</si>
  <si>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</si>
  <si>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</si>
  <si>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</si>
  <si>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</si>
  <si>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</si>
  <si>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</si>
  <si>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</si>
  <si>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</si>
  <si>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</si>
  <si>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</si>
  <si>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</si>
  <si>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</si>
  <si>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</si>
  <si>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</si>
  <si>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</si>
  <si>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</si>
  <si>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</si>
  <si>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</si>
  <si>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</si>
  <si>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</si>
  <si>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</si>
  <si>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</si>
  <si>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</si>
  <si>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</si>
  <si>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</si>
  <si>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</si>
  <si>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</si>
  <si>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</si>
  <si>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</si>
  <si>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</si>
  <si>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</si>
  <si>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</si>
  <si>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</si>
  <si>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</si>
  <si>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</si>
  <si>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</si>
  <si>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</si>
  <si>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</si>
  <si>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</si>
  <si>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</si>
  <si>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</si>
  <si>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</si>
  <si>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</si>
  <si>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</si>
  <si>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</si>
  <si>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</si>
  <si>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</si>
  <si>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</si>
  <si>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</si>
  <si>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</si>
  <si>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</si>
  <si>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</si>
  <si>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</si>
  <si>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</si>
  <si>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</si>
  <si>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</si>
  <si>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</si>
  <si>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</si>
  <si>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</si>
  <si>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</si>
  <si>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</si>
  <si>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</si>
  <si>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</si>
  <si>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</si>
  <si>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</si>
  <si>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</si>
  <si>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</si>
  <si>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</si>
  <si>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</si>
  <si>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</si>
  <si>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</si>
  <si>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</si>
  <si>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</si>
  <si>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</si>
  <si>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</si>
  <si>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</si>
  <si>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</si>
  <si>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</si>
  <si>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</si>
  <si>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</si>
  <si>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</si>
  <si>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</si>
  <si>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</si>
  <si>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</si>
  <si>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</si>
  <si>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</si>
  <si>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</si>
  <si>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</si>
  <si>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</si>
  <si>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</si>
  <si>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</si>
  <si>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</si>
  <si>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</si>
  <si>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</si>
  <si>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</si>
  <si>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</si>
  <si>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</si>
  <si>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</si>
  <si>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</si>
  <si>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</si>
  <si>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</si>
  <si>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</si>
  <si>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</si>
  <si>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</si>
  <si>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</si>
  <si>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</si>
  <si>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</si>
  <si>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</si>
  <si>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</si>
  <si>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</si>
  <si>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</si>
  <si>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</si>
  <si>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</si>
  <si>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</si>
  <si>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</si>
  <si>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</si>
  <si>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</si>
  <si>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</si>
  <si>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</si>
  <si>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</si>
  <si>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</si>
  <si>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</si>
  <si>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</si>
  <si>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</si>
  <si>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</si>
  <si>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</si>
  <si>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</si>
  <si>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</si>
  <si>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</si>
  <si>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</si>
  <si>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</si>
  <si>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</si>
  <si>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</si>
  <si>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</si>
  <si>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</si>
  <si>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</si>
  <si>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</si>
  <si>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</si>
  <si>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</si>
  <si>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</si>
  <si>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</si>
  <si>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</si>
  <si>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</si>
  <si>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</si>
  <si>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</si>
  <si>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</si>
  <si>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</si>
  <si>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</si>
  <si>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</si>
  <si>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</si>
  <si>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</si>
  <si>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</si>
  <si>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</si>
  <si>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</si>
  <si>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</si>
  <si>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</si>
  <si>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</si>
  <si>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</si>
  <si>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</si>
  <si>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</si>
  <si>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</si>
  <si>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</si>
  <si>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</si>
  <si>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</si>
  <si>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</si>
  <si>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</si>
  <si>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</si>
  <si>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</si>
  <si>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</si>
  <si>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</si>
  <si>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</si>
  <si>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</si>
  <si>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</si>
  <si>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</si>
  <si>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</si>
  <si>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</si>
  <si>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</si>
  <si>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</si>
  <si>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</si>
  <si>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</si>
  <si>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</si>
  <si>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</si>
  <si>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</si>
  <si>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</si>
  <si>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</si>
  <si>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</si>
  <si>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</si>
  <si>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</si>
  <si>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</si>
  <si>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</si>
  <si>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</si>
  <si>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</si>
  <si>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</si>
  <si>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</si>
  <si>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</si>
  <si>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</si>
  <si>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</si>
  <si>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</si>
  <si>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</si>
  <si>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</si>
  <si>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</si>
  <si>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</si>
  <si>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</si>
  <si>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</si>
  <si>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</si>
  <si>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</si>
  <si>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</si>
  <si>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</si>
  <si>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</si>
  <si>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</si>
  <si>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</si>
  <si>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</si>
  <si>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</si>
  <si>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</si>
  <si>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</si>
  <si>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</si>
  <si>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</si>
  <si>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</si>
  <si>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</si>
  <si>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</si>
  <si>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</si>
  <si>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</si>
  <si>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</si>
  <si>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</si>
  <si>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</si>
  <si>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</si>
  <si>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</si>
  <si>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</si>
  <si>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</si>
  <si>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</si>
  <si>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</si>
  <si>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</si>
  <si>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</si>
  <si>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</si>
  <si>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</si>
  <si>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</si>
  <si>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</si>
  <si>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</si>
  <si>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</si>
  <si>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</si>
  <si>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</si>
  <si>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</si>
  <si>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</si>
  <si>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</si>
  <si>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</si>
  <si>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</si>
  <si>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</si>
  <si>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</si>
  <si>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</si>
  <si>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</si>
  <si>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</si>
  <si>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</si>
  <si>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</si>
  <si>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</si>
  <si>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</si>
  <si>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</si>
  <si>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</si>
  <si>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</si>
  <si>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</si>
  <si>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</si>
  <si>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</si>
  <si>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</si>
  <si>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</si>
  <si>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</si>
  <si>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</si>
  <si>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</si>
  <si>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</si>
  <si>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</si>
  <si>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</si>
  <si>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</si>
  <si>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</si>
  <si>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</si>
  <si>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</si>
  <si>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</si>
  <si>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</si>
  <si>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</si>
  <si>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</si>
  <si>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</si>
  <si>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</si>
  <si>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</si>
  <si>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</si>
  <si>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</si>
  <si>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</si>
  <si>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</si>
  <si>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</si>
  <si>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</si>
  <si>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</si>
  <si>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</si>
  <si>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</si>
  <si>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</si>
  <si>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</si>
  <si>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</si>
  <si>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</si>
  <si>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</si>
  <si>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</si>
  <si>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</si>
  <si>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</si>
  <si>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</si>
  <si>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</si>
  <si>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</si>
  <si>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</si>
  <si>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</si>
  <si>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</si>
  <si>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</si>
  <si>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</si>
  <si>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</si>
  <si>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</si>
  <si>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</si>
  <si>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</si>
  <si>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</si>
  <si>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</si>
  <si>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</si>
  <si>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</si>
  <si>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</si>
  <si>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</si>
  <si>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</si>
  <si>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</si>
  <si>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</si>
  <si>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</si>
  <si>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</si>
  <si>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</si>
  <si>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</si>
  <si>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</si>
  <si>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</si>
  <si>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</si>
  <si>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</si>
  <si>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</si>
  <si>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</si>
  <si>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</si>
  <si>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</si>
  <si>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</si>
  <si>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</si>
  <si>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</si>
  <si>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</si>
  <si>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</si>
  <si>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</si>
  <si>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</si>
  <si>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</si>
  <si>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</si>
  <si>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</si>
  <si>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</si>
  <si>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</si>
  <si>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</si>
  <si>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</si>
  <si>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</si>
  <si>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</si>
  <si>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</si>
  <si>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</si>
  <si>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</si>
  <si>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</si>
  <si>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</si>
  <si>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</si>
  <si>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</si>
  <si>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</si>
  <si>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</si>
  <si>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</si>
  <si>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</si>
  <si>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</si>
  <si>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</si>
  <si>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</si>
  <si>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</si>
  <si>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</si>
  <si>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</si>
  <si>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</si>
  <si>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</si>
  <si>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</si>
  <si>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</si>
  <si>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</si>
  <si>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</si>
  <si>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</si>
  <si>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</si>
  <si>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</si>
  <si>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</si>
  <si>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</si>
  <si>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</si>
  <si>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</si>
  <si>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</si>
  <si>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</si>
  <si>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</si>
  <si>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</si>
  <si>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</si>
  <si>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</si>
  <si>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</si>
  <si>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</si>
  <si>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</si>
  <si>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</si>
  <si>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</si>
  <si>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</si>
  <si>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</si>
  <si>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</si>
  <si>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</si>
  <si>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</si>
  <si>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</si>
  <si>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</si>
  <si>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</si>
  <si>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</si>
  <si>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</si>
  <si>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</si>
  <si>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</si>
  <si>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</si>
  <si>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</si>
  <si>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</si>
  <si>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</si>
  <si>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</si>
  <si>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</si>
  <si>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</si>
  <si>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</si>
  <si>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</si>
  <si>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</si>
  <si>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</si>
  <si>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</si>
  <si>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</si>
  <si>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</si>
  <si>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</si>
  <si>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</si>
  <si>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</si>
  <si>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</si>
  <si>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</si>
  <si>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</si>
  <si>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</si>
  <si>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</si>
  <si>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</si>
  <si>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</si>
  <si>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</si>
  <si>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</si>
  <si>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</si>
  <si>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</si>
  <si>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</si>
  <si>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</si>
  <si>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</si>
  <si>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</si>
  <si>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</si>
  <si>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</si>
  <si>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</si>
  <si>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</si>
  <si>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</si>
  <si>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</si>
  <si>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</si>
  <si>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</si>
  <si>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</si>
  <si>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</si>
  <si>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</si>
  <si>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</si>
  <si>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</si>
  <si>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</si>
  <si>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</si>
  <si>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</si>
  <si>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</si>
  <si>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</si>
  <si>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</si>
  <si>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</si>
  <si>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</si>
  <si>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</si>
  <si>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</si>
  <si>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</si>
  <si>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</si>
  <si>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</si>
  <si>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</si>
  <si>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</si>
  <si>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</si>
  <si>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</si>
  <si>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</si>
  <si>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</si>
  <si>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</si>
  <si>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</si>
  <si>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</si>
  <si>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</si>
  <si>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</si>
  <si>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</si>
  <si>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</si>
  <si>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</si>
  <si>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</si>
  <si>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</si>
  <si>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</si>
  <si>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</si>
  <si>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</si>
  <si>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</si>
  <si>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</si>
  <si>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</si>
  <si>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</si>
  <si>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</si>
  <si>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</si>
  <si>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</si>
  <si>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</si>
  <si>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</si>
  <si>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</si>
  <si>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</si>
  <si>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</si>
  <si>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</si>
  <si>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</si>
  <si>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</si>
  <si>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</si>
  <si>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</si>
  <si>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</si>
  <si>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</si>
  <si>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</si>
  <si>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</si>
  <si>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</si>
  <si>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</si>
  <si>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</si>
  <si>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</si>
  <si>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</si>
  <si>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</si>
  <si>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</si>
  <si>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</si>
  <si>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</si>
  <si>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</si>
  <si>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</si>
  <si>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</si>
  <si>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</si>
  <si>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</si>
  <si>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</si>
  <si>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</si>
  <si>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</si>
  <si>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</si>
  <si>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</si>
  <si>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</si>
  <si>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</si>
  <si>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</si>
  <si>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</si>
  <si>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</si>
  <si>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</si>
  <si>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</si>
  <si>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</si>
  <si>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</si>
  <si>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</si>
  <si>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</si>
  <si>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</si>
  <si>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</si>
  <si>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</si>
  <si>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</si>
  <si>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</si>
  <si>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</si>
  <si>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</si>
  <si>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</si>
  <si>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</si>
  <si>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</si>
  <si>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</si>
  <si>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</si>
  <si>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</si>
  <si>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</si>
  <si>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</si>
  <si>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</si>
  <si>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</si>
  <si>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</si>
  <si>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</si>
  <si>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</si>
  <si>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</si>
  <si>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</si>
  <si>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</si>
  <si>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</si>
  <si>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</si>
  <si>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</si>
  <si>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</si>
  <si>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</si>
  <si>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</si>
  <si>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</si>
  <si>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</si>
  <si>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</si>
  <si>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</si>
  <si>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</si>
  <si>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</si>
  <si>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</si>
  <si>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</si>
  <si>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</si>
  <si>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</si>
  <si>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</si>
  <si>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</si>
  <si>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</si>
  <si>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</si>
  <si>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</si>
  <si>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</si>
  <si>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</si>
  <si>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</si>
  <si>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</si>
  <si>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</si>
  <si>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</si>
  <si>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</si>
  <si>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</si>
  <si>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</si>
  <si>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</si>
  <si>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</si>
  <si>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</si>
  <si>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</si>
  <si>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</si>
  <si>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</si>
  <si>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</si>
  <si>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</si>
  <si>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</si>
  <si>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</si>
  <si>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</si>
  <si>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</si>
  <si>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</si>
  <si>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</si>
  <si>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</si>
  <si>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</si>
  <si>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</si>
  <si>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</si>
  <si>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</si>
  <si>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</si>
  <si>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</si>
  <si>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</si>
  <si>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</si>
  <si>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</si>
  <si>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</si>
  <si>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</si>
  <si>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</si>
  <si>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</si>
  <si>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</si>
  <si>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</si>
  <si>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</si>
  <si>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</si>
  <si>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</si>
  <si>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</si>
  <si>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</si>
  <si>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</si>
  <si>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</si>
  <si>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</si>
  <si>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</si>
  <si>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</si>
  <si>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</si>
  <si>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</si>
  <si>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</si>
  <si>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</si>
  <si>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</si>
  <si>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</si>
  <si>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</si>
  <si>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</si>
  <si>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</si>
  <si>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</si>
  <si>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</si>
  <si>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</si>
  <si>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</si>
  <si>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</si>
  <si>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</si>
  <si>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</si>
  <si>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</si>
  <si>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</si>
  <si>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</si>
  <si>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</si>
  <si>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</si>
  <si>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</si>
  <si>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</si>
  <si>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</si>
  <si>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</si>
  <si>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</si>
  <si>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</si>
  <si>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</si>
  <si>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</si>
  <si>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</si>
  <si>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</si>
  <si>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</si>
  <si>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</si>
  <si>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</si>
  <si>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</si>
  <si>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</si>
  <si>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</si>
  <si>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</si>
  <si>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</si>
  <si>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</si>
  <si>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</si>
  <si>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</si>
  <si>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</si>
  <si>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</si>
  <si>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</si>
  <si>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</si>
  <si>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</si>
  <si>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</si>
  <si>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</si>
  <si>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</si>
  <si>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</si>
  <si>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</si>
  <si>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</si>
  <si>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</si>
  <si>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</si>
  <si>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</si>
  <si>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</si>
  <si>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</si>
  <si>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</si>
  <si>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</si>
  <si>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</si>
  <si>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</si>
  <si>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</si>
  <si>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</si>
  <si>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</si>
  <si>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</si>
  <si>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</si>
  <si>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</si>
  <si>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</si>
  <si>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</si>
  <si>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</si>
  <si>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</si>
  <si>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</si>
  <si>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</si>
  <si>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</si>
  <si>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</si>
  <si>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</si>
  <si>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</si>
  <si>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</si>
  <si>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</si>
  <si>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</si>
  <si>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</si>
  <si>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</si>
  <si>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</si>
  <si>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</si>
  <si>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</si>
  <si>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</si>
  <si>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</si>
  <si>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</si>
  <si>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</si>
  <si>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</si>
  <si>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</si>
  <si>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</si>
  <si>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</si>
  <si>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</si>
  <si>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</si>
  <si>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</si>
  <si>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</si>
  <si>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</si>
  <si>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</si>
  <si>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</si>
  <si>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</si>
  <si>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</si>
  <si>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</si>
  <si>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</si>
  <si>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</si>
  <si>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</si>
  <si>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</si>
  <si>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</si>
  <si>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</si>
  <si>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</si>
  <si>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</si>
  <si>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</si>
  <si>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</si>
  <si>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</si>
  <si>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</si>
  <si>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</si>
  <si>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</si>
  <si>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</si>
  <si>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</si>
  <si>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</si>
  <si>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</si>
  <si>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</si>
  <si>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</si>
  <si>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</si>
  <si>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</si>
  <si>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</si>
  <si>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</si>
  <si>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</si>
  <si>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</si>
  <si>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</si>
  <si>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</si>
  <si>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</si>
  <si>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</si>
  <si>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</si>
  <si>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</si>
  <si>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</si>
  <si>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</si>
  <si>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</si>
  <si>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</si>
  <si>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</si>
  <si>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</si>
  <si>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</si>
  <si>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</si>
  <si>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</si>
  <si>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</si>
  <si>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</si>
  <si>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</si>
  <si>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</si>
  <si>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</si>
  <si>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</si>
  <si>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</si>
  <si>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</si>
  <si>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</si>
  <si>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</si>
  <si>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</si>
  <si>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</si>
  <si>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</si>
  <si>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</si>
  <si>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</si>
  <si>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</si>
  <si>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</si>
  <si>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</si>
  <si>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</si>
  <si>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</si>
  <si>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</si>
  <si>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</si>
  <si>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</si>
  <si>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</si>
  <si>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</si>
  <si>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</si>
  <si>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</si>
  <si>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</si>
  <si>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</si>
  <si>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</si>
  <si>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</si>
  <si>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</si>
  <si>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</si>
  <si>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</si>
  <si>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</si>
  <si>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</si>
  <si>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</si>
  <si>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</si>
  <si>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</si>
  <si>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</si>
  <si>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</si>
  <si>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</si>
  <si>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</si>
  <si>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</si>
  <si>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</si>
  <si>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</si>
  <si>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</si>
  <si>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</si>
  <si>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</si>
  <si>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</si>
  <si>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</si>
  <si>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</si>
  <si>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</si>
  <si>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</si>
  <si>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</si>
  <si>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</si>
  <si>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</si>
  <si>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</si>
  <si>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</si>
  <si>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</si>
  <si>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</si>
  <si>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</si>
  <si>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</si>
  <si>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</si>
  <si>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</si>
  <si>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</si>
  <si>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</si>
  <si>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</si>
  <si>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</si>
  <si>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</si>
  <si>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</si>
  <si>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</si>
  <si>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</si>
  <si>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</si>
  <si>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</si>
  <si>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</si>
  <si>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</si>
  <si>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</si>
  <si>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</si>
  <si>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</si>
  <si>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</si>
  <si>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</si>
  <si>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</si>
  <si>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</si>
  <si>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</si>
  <si>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</si>
  <si>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</si>
  <si>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</si>
  <si>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</si>
  <si>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</si>
  <si>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</si>
  <si>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</si>
  <si>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</si>
  <si>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</si>
  <si>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</si>
  <si>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</si>
  <si>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</si>
  <si>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</si>
  <si>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</si>
  <si>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</si>
  <si>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</si>
  <si>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</si>
  <si>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</si>
  <si>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</si>
  <si>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</si>
  <si>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</si>
  <si>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</si>
  <si>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</si>
  <si>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</si>
  <si>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</si>
  <si>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</si>
  <si>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</si>
  <si>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</si>
  <si>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</si>
  <si>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</si>
  <si>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</si>
  <si>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</si>
  <si>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</si>
  <si>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</si>
  <si>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</si>
  <si>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</si>
  <si>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</si>
  <si>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</si>
  <si>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</si>
  <si>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</si>
  <si>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</si>
  <si>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</si>
  <si>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</si>
  <si>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</si>
  <si>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</si>
  <si>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</si>
  <si>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</si>
  <si>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</si>
  <si>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</si>
  <si>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</si>
  <si>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</si>
  <si>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</si>
  <si>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</si>
  <si>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</si>
  <si>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</si>
  <si>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</si>
  <si>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</si>
  <si>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</si>
  <si>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</si>
  <si>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</si>
  <si>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</si>
  <si>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</si>
  <si>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</si>
  <si>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</si>
  <si>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</si>
  <si>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</si>
  <si>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</si>
  <si>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</si>
  <si>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</si>
  <si>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</si>
  <si>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</si>
  <si>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</si>
  <si>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</si>
  <si>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</si>
  <si>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</si>
  <si>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</si>
  <si>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</si>
  <si>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</si>
  <si>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</si>
  <si>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</si>
  <si>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</si>
  <si>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</si>
  <si>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</si>
  <si>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</si>
  <si>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</si>
  <si>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</si>
  <si>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</si>
  <si>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</si>
  <si>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</si>
  <si>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</si>
  <si>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</si>
  <si>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</si>
  <si>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</si>
  <si>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</si>
  <si>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</si>
  <si>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</si>
  <si>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</si>
  <si>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</si>
  <si>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</si>
  <si>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</si>
  <si>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</si>
  <si>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</si>
  <si>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</si>
  <si>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</si>
  <si>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</si>
  <si>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</si>
  <si>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</si>
  <si>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</si>
  <si>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</si>
  <si>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</si>
  <si>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</si>
  <si>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</si>
  <si>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</si>
  <si>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</si>
  <si>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</si>
  <si>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</si>
  <si>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</si>
  <si>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</si>
  <si>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</si>
  <si>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</si>
  <si>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</si>
  <si>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</si>
  <si>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</si>
  <si>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</si>
  <si>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</si>
  <si>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</si>
  <si>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</si>
  <si>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</si>
  <si>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</si>
  <si>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</si>
  <si>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</si>
  <si>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</si>
  <si>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</si>
  <si>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</si>
  <si>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</si>
  <si>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</si>
  <si>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</si>
  <si>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</si>
  <si>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</si>
  <si>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</si>
  <si>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</si>
  <si>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</si>
  <si>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</si>
  <si>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</si>
  <si>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</si>
  <si>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</si>
  <si>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</si>
  <si>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</si>
  <si>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</si>
  <si>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</si>
  <si>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</si>
  <si>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</si>
  <si>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</si>
  <si>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</si>
  <si>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</si>
  <si>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</si>
  <si>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</si>
  <si>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</si>
  <si>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</si>
  <si>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</si>
  <si>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</si>
  <si>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</si>
  <si>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</si>
  <si>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</si>
  <si>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</si>
  <si>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</si>
  <si>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</si>
  <si>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</si>
  <si>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</si>
  <si>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</si>
  <si>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</si>
  <si>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</si>
  <si>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</si>
  <si>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</si>
  <si>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</si>
  <si>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</si>
  <si>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</si>
  <si>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</si>
  <si>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</si>
  <si>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</si>
  <si>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</si>
  <si>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</si>
  <si>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</si>
  <si>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</si>
  <si>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</si>
  <si>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</si>
  <si>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</si>
  <si>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</si>
  <si>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</si>
  <si>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</si>
  <si>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</si>
  <si>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</si>
  <si>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</si>
  <si>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</si>
  <si>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</si>
  <si>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</si>
  <si>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</si>
  <si>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</si>
  <si>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</si>
  <si>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</si>
  <si>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</si>
  <si>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</si>
  <si>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</si>
  <si>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</si>
  <si>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</si>
  <si>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</si>
  <si>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</si>
  <si>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</si>
  <si>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</si>
  <si>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</si>
  <si>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</si>
  <si>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</si>
  <si>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</si>
  <si>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</si>
  <si>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</si>
  <si>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</si>
  <si>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</si>
  <si>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</si>
  <si>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</si>
  <si>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</si>
  <si>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</si>
  <si>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</si>
  <si>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</si>
  <si>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</si>
  <si>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</si>
  <si>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</si>
  <si>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</si>
  <si>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</si>
  <si>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</si>
  <si>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</si>
  <si>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</si>
  <si>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</si>
  <si>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</si>
  <si>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</si>
  <si>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</si>
  <si>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</si>
  <si>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</si>
  <si>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</si>
  <si>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</si>
  <si>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</si>
  <si>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</si>
  <si>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</si>
  <si>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</si>
  <si>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</si>
  <si>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</si>
  <si>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</si>
  <si>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</si>
  <si>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</si>
  <si>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</si>
  <si>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</si>
  <si>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</si>
  <si>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</si>
  <si>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</si>
  <si>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</si>
  <si>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</si>
  <si>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</si>
  <si>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</si>
  <si>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</si>
  <si>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</si>
  <si>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</si>
  <si>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</si>
  <si>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</si>
  <si>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</si>
  <si>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</si>
  <si>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</si>
  <si>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</si>
  <si>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</si>
  <si>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</si>
  <si>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</si>
  <si>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</si>
  <si>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</si>
  <si>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</si>
  <si>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</si>
  <si>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</si>
  <si>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</si>
  <si>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</si>
  <si>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</si>
  <si>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</si>
  <si>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</si>
  <si>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</si>
  <si>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</si>
  <si>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</si>
  <si>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</si>
  <si>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</si>
  <si>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</si>
  <si>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</si>
  <si>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</si>
  <si>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</si>
  <si>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</si>
  <si>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</si>
  <si>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</si>
  <si>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</si>
  <si>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</si>
  <si>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</si>
  <si>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</si>
  <si>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</si>
  <si>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</si>
  <si>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</si>
  <si>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</si>
  <si>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</si>
  <si>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</si>
  <si>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</si>
  <si>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</si>
  <si>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</si>
  <si>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</si>
  <si>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</si>
  <si>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</si>
  <si>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</si>
  <si>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</si>
  <si>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</si>
  <si>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</si>
  <si>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</si>
  <si>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</si>
  <si>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</si>
  <si>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</si>
  <si>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</si>
  <si>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</si>
  <si>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</si>
  <si>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</si>
  <si>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</si>
  <si>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</si>
  <si>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</si>
  <si>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</si>
  <si>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</si>
  <si>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</si>
  <si>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</si>
  <si>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</si>
  <si>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</si>
  <si>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</si>
  <si>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</si>
  <si>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</si>
  <si>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</si>
  <si>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</si>
  <si>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</si>
  <si>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</si>
  <si>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</si>
  <si>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</si>
  <si>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</si>
  <si>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</si>
  <si>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</si>
  <si>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</si>
  <si>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</si>
  <si>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</si>
  <si>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</si>
  <si>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</si>
  <si>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</si>
  <si>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</si>
  <si>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</si>
  <si>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</si>
  <si>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</si>
  <si>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</si>
  <si>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</si>
  <si>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</si>
  <si>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</si>
  <si>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</si>
  <si>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</si>
  <si>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</si>
  <si>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</si>
  <si>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</si>
  <si>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</si>
  <si>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</si>
  <si>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</si>
  <si>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</si>
  <si>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</si>
  <si>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</si>
  <si>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</si>
  <si>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</si>
  <si>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</si>
  <si>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</si>
  <si>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</si>
  <si>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</si>
  <si>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</si>
  <si>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</si>
  <si>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</si>
  <si>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</si>
  <si>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</si>
  <si>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</si>
  <si>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</si>
  <si>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</si>
  <si>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</si>
  <si>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</si>
  <si>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</si>
  <si>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</si>
  <si>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</si>
  <si>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</si>
  <si>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</si>
  <si>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</si>
  <si>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</si>
  <si>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</si>
  <si>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</si>
  <si>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</si>
  <si>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</si>
  <si>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</si>
  <si>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</si>
  <si>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</si>
  <si>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</si>
  <si>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</si>
  <si>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</si>
  <si>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</si>
  <si>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</si>
  <si>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</si>
  <si>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</si>
  <si>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</si>
  <si>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</si>
  <si>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</si>
  <si>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</si>
  <si>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</si>
  <si>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</si>
  <si>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</si>
  <si>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</si>
  <si>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</si>
  <si>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</si>
  <si>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</si>
  <si>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</si>
  <si>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</si>
  <si>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</si>
  <si>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</si>
  <si>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</si>
  <si>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</si>
  <si>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</si>
  <si>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</si>
  <si>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</si>
  <si>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</si>
  <si>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</si>
  <si>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</si>
  <si>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</si>
  <si>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</si>
  <si>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</si>
  <si>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</si>
  <si>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</si>
  <si>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</si>
  <si>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</si>
  <si>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</si>
  <si>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</si>
  <si>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</si>
  <si>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</si>
  <si>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</si>
  <si>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</si>
  <si>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</si>
  <si>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</si>
  <si>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</si>
  <si>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</si>
  <si>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</si>
  <si>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</si>
  <si>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</si>
  <si>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</si>
  <si>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</si>
  <si>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</si>
  <si>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</si>
  <si>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</si>
  <si>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</si>
  <si>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</si>
  <si>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</si>
  <si>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</si>
  <si>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</si>
  <si>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</si>
  <si>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</si>
  <si>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</si>
  <si>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</si>
  <si>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</si>
  <si>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</si>
  <si>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</si>
  <si>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</si>
  <si>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</si>
  <si>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</si>
  <si>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</si>
  <si>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</si>
  <si>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</si>
  <si>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</si>
  <si>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</si>
  <si>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</si>
  <si>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</si>
  <si>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</si>
  <si>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</si>
  <si>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</si>
  <si>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</si>
  <si>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</si>
  <si>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</si>
  <si>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</si>
  <si>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</si>
  <si>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</si>
  <si>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</si>
  <si>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</si>
  <si>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</si>
  <si>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</si>
  <si>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</si>
  <si>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</si>
  <si>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</si>
  <si>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</si>
  <si>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</si>
  <si>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</si>
  <si>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</si>
  <si>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</si>
  <si>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</si>
  <si>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</si>
  <si>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</si>
  <si>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</si>
  <si>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</si>
  <si>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</si>
  <si>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</si>
  <si>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</si>
  <si>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</si>
  <si>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</si>
  <si>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</si>
  <si>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</si>
  <si>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</si>
  <si>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</si>
  <si>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</si>
  <si>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</si>
  <si>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</si>
  <si>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</si>
  <si>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</si>
  <si>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</si>
  <si>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</si>
  <si>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</si>
  <si>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</si>
  <si>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</si>
  <si>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</si>
  <si>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</si>
  <si>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</si>
  <si>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</si>
  <si>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</si>
  <si>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</si>
  <si>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</si>
  <si>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</si>
  <si>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</si>
  <si>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</si>
  <si>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</si>
  <si>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</si>
  <si>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</si>
  <si>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</si>
  <si>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</si>
  <si>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</si>
  <si>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</si>
  <si>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</si>
  <si>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</si>
  <si>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</si>
  <si>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</si>
  <si>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</si>
  <si>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</si>
  <si>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</si>
  <si>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</si>
  <si>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</si>
  <si>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</si>
  <si>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</si>
  <si>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</si>
  <si>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</si>
  <si>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</si>
  <si>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</si>
  <si>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</si>
  <si>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</si>
  <si>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</si>
  <si>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</si>
  <si>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</si>
  <si>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</si>
  <si>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</si>
  <si>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</si>
  <si>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</si>
  <si>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</si>
  <si>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</si>
  <si>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</si>
  <si>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</si>
  <si>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</si>
  <si>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</si>
  <si>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</si>
  <si>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</si>
  <si>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</si>
  <si>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</si>
  <si>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</si>
  <si>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</si>
  <si>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</si>
  <si>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</si>
  <si>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</si>
  <si>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</si>
  <si>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</si>
  <si>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</si>
  <si>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</si>
  <si>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</si>
  <si>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</si>
  <si>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</si>
  <si>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</si>
  <si>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</si>
  <si>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</si>
  <si>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</si>
  <si>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</si>
  <si>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</si>
  <si>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</si>
  <si>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</si>
  <si>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</si>
  <si>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</si>
  <si>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</si>
  <si>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</si>
  <si>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</si>
  <si>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</si>
  <si>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</si>
  <si>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</si>
  <si>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</si>
  <si>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</si>
  <si>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</si>
  <si>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</si>
  <si>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</si>
  <si>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</si>
  <si>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</si>
  <si>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</si>
  <si>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</si>
  <si>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</si>
  <si>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</si>
  <si>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</si>
  <si>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</si>
  <si>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</si>
  <si>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</si>
  <si>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</si>
  <si>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</si>
  <si>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</si>
  <si>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</si>
  <si>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</si>
  <si>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</si>
  <si>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</si>
  <si>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</si>
  <si>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</si>
  <si>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</si>
  <si>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</si>
  <si>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</si>
  <si>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</si>
  <si>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</si>
  <si>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</si>
  <si>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</si>
  <si>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</si>
  <si>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</si>
  <si>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</si>
  <si>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</si>
  <si>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</si>
  <si>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</si>
  <si>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</si>
  <si>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</si>
  <si>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</si>
  <si>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</si>
  <si>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</si>
  <si>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</si>
  <si>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</si>
  <si>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</si>
  <si>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</si>
  <si>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</si>
  <si>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</si>
  <si>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</si>
  <si>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</si>
  <si>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</si>
  <si>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</si>
  <si>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</si>
  <si>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</si>
  <si>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</si>
  <si>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</si>
  <si>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</si>
  <si>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</si>
  <si>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</si>
  <si>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</si>
  <si>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</si>
  <si>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</si>
  <si>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</si>
  <si>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</si>
  <si>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</si>
  <si>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</si>
  <si>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</si>
  <si>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</si>
  <si>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</si>
  <si>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</si>
  <si>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</si>
  <si>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</si>
  <si>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</si>
  <si>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</si>
  <si>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</si>
  <si>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</si>
  <si>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</si>
  <si>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</si>
  <si>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</si>
  <si>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</si>
  <si>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</si>
  <si>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</si>
  <si>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</si>
  <si>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</si>
  <si>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</si>
  <si>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</si>
  <si>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</si>
  <si>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</si>
  <si>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</si>
  <si>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</si>
  <si>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</si>
  <si>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</si>
  <si>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</si>
  <si>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</si>
  <si>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</si>
  <si>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</si>
  <si>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</si>
  <si>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</si>
  <si>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</si>
  <si>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</si>
  <si>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</si>
  <si>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</si>
  <si>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</si>
  <si>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</si>
  <si>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</si>
  <si>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</si>
  <si>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</si>
  <si>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</si>
  <si>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</si>
  <si>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</si>
  <si>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</si>
  <si>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</si>
  <si>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</si>
  <si>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</si>
  <si>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</si>
  <si>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</si>
  <si>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</si>
  <si>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</si>
  <si>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</si>
  <si>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</si>
  <si>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</si>
  <si>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</si>
  <si>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</si>
  <si>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</si>
  <si>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</si>
  <si>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</si>
  <si>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</si>
  <si>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</si>
  <si>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</si>
  <si>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</si>
  <si>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</si>
  <si>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</si>
  <si>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</si>
  <si>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</si>
  <si>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</si>
  <si>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</si>
  <si>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</si>
  <si>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</si>
  <si>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</si>
  <si>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</si>
  <si>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</si>
  <si>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</si>
  <si>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</si>
  <si>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</si>
  <si>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</si>
  <si>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</si>
  <si>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</si>
  <si>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</si>
  <si>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</si>
  <si>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</si>
  <si>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</si>
  <si>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</si>
  <si>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</si>
  <si>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</si>
  <si>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</si>
  <si>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</si>
  <si>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</si>
  <si>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</si>
  <si>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</si>
  <si>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</si>
  <si>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</si>
  <si>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</si>
  <si>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</si>
  <si>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</si>
  <si>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</si>
  <si>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</si>
  <si>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</si>
  <si>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</si>
  <si>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</si>
  <si>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</si>
  <si>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</si>
  <si>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</si>
  <si>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</si>
  <si>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</si>
  <si>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</si>
  <si>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</si>
  <si>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</si>
  <si>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</si>
  <si>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</si>
  <si>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</si>
  <si>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</si>
  <si>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</si>
  <si>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</si>
  <si>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</si>
  <si>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</si>
  <si>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</si>
  <si>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</si>
  <si>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</si>
  <si>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</si>
  <si>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</si>
  <si>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</si>
  <si>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</si>
  <si>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</si>
  <si>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</si>
  <si>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</si>
  <si>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</si>
  <si>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</si>
  <si>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</si>
  <si>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</si>
  <si>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</si>
  <si>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</si>
  <si>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</si>
  <si>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</si>
  <si>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</si>
  <si>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</si>
  <si>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</si>
  <si>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</si>
  <si>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</si>
  <si>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</si>
  <si>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</si>
  <si>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</si>
  <si>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</si>
  <si>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</si>
  <si>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</si>
  <si>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</si>
  <si>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</si>
  <si>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</si>
  <si>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</si>
  <si>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</si>
  <si>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</si>
  <si>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</si>
  <si>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</si>
  <si>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</si>
  <si>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</si>
  <si>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</si>
  <si>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</si>
  <si>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</si>
  <si>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</si>
  <si>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</si>
  <si>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</si>
  <si>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</si>
  <si>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</si>
  <si>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</si>
  <si>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</si>
  <si>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</si>
  <si>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</si>
  <si>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</si>
  <si>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</si>
  <si>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</si>
  <si>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</si>
  <si>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</si>
  <si>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</si>
  <si>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</si>
  <si>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</si>
  <si>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</si>
  <si>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</si>
  <si>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</si>
  <si>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</si>
  <si>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</si>
  <si>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</si>
  <si>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</si>
  <si>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</si>
  <si>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</si>
  <si>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</si>
  <si>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</si>
  <si>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</si>
  <si>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</si>
  <si>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</si>
  <si>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</si>
  <si>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</si>
  <si>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</si>
  <si>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</si>
  <si>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</si>
  <si>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</si>
  <si>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</si>
  <si>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</si>
  <si>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</si>
  <si>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</si>
  <si>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</si>
  <si>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</si>
  <si>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</si>
  <si>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</si>
  <si>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</si>
  <si>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</si>
  <si>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</si>
  <si>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</si>
  <si>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</si>
  <si>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</si>
  <si>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</si>
  <si>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</si>
  <si>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</si>
  <si>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</si>
  <si>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</si>
  <si>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</si>
  <si>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</si>
  <si>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</si>
  <si>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</si>
  <si>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</si>
  <si>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</si>
  <si>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</si>
  <si>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</si>
  <si>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</si>
  <si>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</si>
  <si>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</si>
  <si>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</si>
  <si>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</si>
  <si>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</si>
  <si>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</si>
  <si>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</si>
  <si>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</si>
  <si>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</si>
  <si>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</si>
  <si>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</si>
  <si>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</si>
  <si>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</si>
  <si>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</si>
  <si>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</si>
  <si>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</si>
  <si>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</si>
  <si>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</si>
  <si>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</si>
  <si>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</si>
  <si>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</si>
  <si>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</si>
  <si>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</si>
  <si>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</si>
  <si>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</si>
  <si>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</si>
  <si>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</si>
  <si>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</si>
  <si>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</si>
  <si>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</si>
  <si>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</si>
  <si>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</si>
  <si>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</si>
  <si>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</si>
  <si>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</si>
  <si>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</si>
  <si>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</si>
  <si>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</si>
  <si>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</si>
  <si>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</si>
  <si>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</si>
  <si>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</si>
  <si>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</si>
  <si>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</si>
  <si>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</si>
  <si>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</si>
  <si>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</si>
  <si>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</si>
  <si>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</si>
  <si>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</si>
  <si>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</si>
  <si>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</si>
  <si>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</si>
  <si>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</si>
  <si>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</si>
  <si>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</si>
  <si>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</si>
  <si>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</si>
  <si>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</si>
  <si>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</si>
  <si>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</si>
  <si>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</si>
  <si>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</si>
  <si>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</si>
  <si>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</si>
  <si>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</si>
  <si>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</si>
  <si>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</si>
  <si>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</si>
  <si>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</si>
  <si>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</si>
  <si>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</si>
  <si>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</si>
  <si>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</si>
  <si>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</si>
  <si>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</si>
  <si>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</si>
  <si>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</si>
  <si>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</si>
  <si>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</si>
  <si>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</si>
  <si>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</si>
  <si>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</si>
  <si>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</si>
  <si>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</si>
  <si>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</si>
  <si>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</si>
  <si>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</si>
  <si>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</si>
  <si>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</si>
  <si>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</si>
  <si>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</si>
  <si>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</si>
  <si>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</si>
  <si>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</si>
  <si>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</si>
  <si>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</si>
  <si>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</si>
  <si>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</si>
  <si>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</si>
  <si>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</si>
  <si>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</si>
  <si>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</si>
  <si>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</si>
  <si>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</si>
  <si>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</si>
  <si>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</si>
  <si>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</si>
  <si>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</si>
  <si>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</si>
  <si>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</si>
  <si>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</si>
  <si>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</si>
  <si>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</si>
  <si>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</si>
  <si>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</si>
  <si>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</si>
  <si>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</si>
  <si>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</si>
  <si>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</si>
  <si>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</si>
  <si>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</si>
  <si>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</si>
  <si>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</si>
  <si>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</si>
  <si>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</si>
  <si>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</si>
  <si>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</si>
  <si>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</si>
  <si>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</si>
  <si>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</si>
  <si>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</si>
  <si>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</si>
  <si>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</si>
  <si>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</si>
  <si>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</si>
  <si>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</si>
  <si>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</si>
  <si>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</si>
  <si>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</si>
  <si>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</si>
  <si>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</si>
  <si>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</si>
  <si>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</si>
  <si>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</si>
  <si>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</si>
  <si>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</si>
  <si>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</si>
  <si>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</si>
  <si>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</si>
  <si>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</si>
  <si>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</si>
  <si>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</si>
  <si>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</si>
  <si>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</si>
  <si>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</si>
  <si>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</si>
  <si>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</si>
  <si>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</si>
  <si>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</si>
  <si>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</si>
  <si>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</si>
  <si>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</si>
  <si>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</si>
  <si>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</si>
  <si>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</si>
  <si>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</si>
  <si>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</si>
  <si>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</si>
  <si>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</si>
  <si>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</si>
  <si>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</si>
  <si>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</si>
  <si>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</si>
  <si>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</si>
  <si>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</si>
  <si>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</si>
  <si>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</si>
  <si>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</si>
  <si>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</si>
  <si>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</si>
  <si>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</si>
  <si>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</si>
  <si>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</si>
  <si>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</si>
  <si>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</si>
  <si>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</si>
  <si>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</si>
  <si>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</si>
  <si>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</si>
  <si>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</si>
  <si>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</si>
  <si>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</si>
  <si>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</si>
  <si>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</si>
  <si>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</si>
  <si>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</si>
  <si>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</si>
  <si>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</si>
  <si>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</si>
  <si>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</si>
  <si>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</si>
  <si>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</si>
  <si>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</si>
  <si>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</si>
  <si>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</si>
  <si>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</si>
  <si>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</si>
  <si>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</si>
  <si>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</si>
  <si>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</si>
  <si>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</si>
  <si>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</si>
  <si>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</si>
  <si>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</si>
  <si>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</si>
  <si>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</si>
  <si>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</si>
  <si>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</si>
  <si>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</si>
  <si>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</si>
  <si>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</si>
  <si>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</si>
  <si>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</si>
  <si>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</si>
  <si>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</si>
  <si>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</si>
  <si>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</si>
  <si>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</si>
  <si>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</si>
  <si>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</si>
  <si>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</si>
  <si>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</si>
  <si>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</si>
  <si>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</si>
  <si>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</si>
  <si>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</si>
  <si>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</si>
  <si>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</si>
  <si>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</si>
  <si>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</si>
  <si>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</si>
  <si>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</si>
  <si>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</si>
  <si>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</si>
  <si>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</si>
  <si>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</si>
  <si>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</si>
  <si>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</si>
  <si>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</si>
  <si>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</si>
  <si>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</si>
  <si>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</si>
  <si>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</si>
  <si>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</si>
  <si>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</si>
  <si>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</si>
  <si>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</si>
  <si>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</si>
  <si>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</si>
  <si>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</si>
  <si>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</si>
  <si>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</si>
  <si>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</si>
  <si>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</si>
  <si>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</si>
  <si>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</si>
  <si>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</si>
  <si>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</si>
  <si>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</si>
  <si>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</si>
  <si>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</si>
  <si>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</si>
  <si>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</si>
  <si>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</si>
  <si>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</si>
  <si>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</si>
  <si>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</si>
  <si>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</si>
  <si>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</si>
  <si>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</si>
  <si>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</si>
  <si>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</si>
  <si>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</si>
  <si>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</si>
  <si>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</si>
  <si>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</si>
  <si>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</si>
  <si>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</si>
  <si>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</si>
  <si>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</si>
  <si>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</si>
  <si>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</si>
  <si>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</si>
  <si>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</si>
  <si>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</si>
  <si>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</si>
  <si>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</si>
  <si>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</si>
  <si>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</si>
  <si>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</si>
  <si>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</si>
  <si>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</si>
  <si>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</si>
  <si>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</si>
  <si>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</si>
  <si>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</si>
  <si>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</si>
  <si>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</si>
  <si>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</si>
  <si>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</si>
  <si>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</si>
  <si>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</si>
  <si>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</si>
  <si>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</si>
  <si>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</si>
  <si>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</si>
  <si>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</si>
  <si>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</si>
  <si>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</si>
  <si>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</si>
  <si>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</si>
  <si>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</si>
  <si>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</si>
  <si>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</si>
  <si>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</si>
  <si>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</si>
  <si>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</si>
  <si>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</si>
  <si>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</si>
  <si>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</si>
  <si>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</si>
  <si>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</si>
  <si>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</si>
  <si>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</si>
  <si>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</si>
  <si>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</si>
  <si>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</si>
  <si>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</si>
  <si>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</si>
  <si>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</si>
  <si>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</si>
  <si>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</si>
  <si>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</si>
  <si>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</si>
  <si>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</si>
  <si>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</si>
  <si>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</si>
  <si>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</si>
  <si>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</si>
  <si>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</si>
  <si>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</si>
  <si>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</si>
  <si>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</si>
  <si>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</si>
  <si>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</si>
  <si>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</si>
  <si>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</si>
  <si>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</si>
  <si>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</si>
  <si>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</si>
  <si>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</si>
  <si>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</si>
  <si>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</si>
  <si>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</si>
  <si>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</si>
  <si>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</si>
  <si>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</si>
  <si>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</si>
  <si>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</si>
  <si>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</si>
  <si>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</si>
  <si>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</si>
  <si>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</si>
  <si>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</si>
  <si>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</si>
  <si>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</si>
  <si>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</si>
  <si>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</si>
  <si>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</si>
  <si>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</si>
  <si>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</si>
  <si>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</si>
  <si>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</si>
  <si>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</si>
  <si>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</si>
  <si>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</si>
  <si>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</si>
  <si>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</si>
  <si>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</si>
  <si>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</si>
  <si>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</si>
  <si>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</si>
  <si>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</si>
  <si>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</si>
  <si>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</si>
  <si>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</si>
  <si>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</si>
  <si>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</si>
  <si>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</si>
  <si>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</si>
  <si>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</si>
  <si>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</si>
  <si>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</si>
  <si>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</si>
  <si>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</si>
  <si>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</si>
  <si>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</si>
  <si>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</si>
  <si>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</si>
  <si>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</si>
  <si>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</si>
  <si>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</si>
  <si>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</si>
  <si>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</si>
  <si>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</si>
  <si>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</si>
  <si>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</si>
  <si>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</si>
  <si>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</si>
  <si>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</si>
  <si>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</si>
  <si>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</si>
  <si>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</si>
  <si>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</si>
  <si>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</si>
  <si>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</si>
  <si>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</si>
  <si>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</si>
  <si>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</si>
  <si>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</si>
  <si>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</si>
  <si>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</si>
  <si>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</si>
  <si>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</si>
  <si>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</si>
  <si>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</si>
  <si>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</si>
  <si>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</si>
  <si>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</si>
  <si>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</si>
  <si>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</si>
  <si>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</si>
  <si>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</si>
  <si>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</si>
  <si>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</si>
  <si>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</si>
  <si>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</si>
  <si>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</si>
  <si>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</si>
  <si>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</si>
  <si>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</si>
  <si>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</si>
  <si>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</si>
  <si>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</si>
  <si>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</si>
  <si>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</si>
  <si>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</si>
  <si>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</si>
  <si>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</si>
  <si>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</si>
  <si>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</si>
  <si>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</si>
  <si>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</si>
  <si>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</si>
  <si>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</si>
  <si>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</si>
  <si>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</si>
  <si>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</si>
  <si>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</si>
  <si>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</si>
  <si>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</si>
  <si>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</si>
  <si>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</si>
  <si>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</si>
  <si>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</si>
  <si>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</si>
  <si>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</si>
  <si>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</si>
  <si>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</si>
  <si>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</si>
  <si>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</si>
  <si>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</si>
  <si>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</si>
  <si>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</si>
  <si>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</si>
  <si>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</si>
  <si>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</si>
  <si>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</si>
  <si>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</si>
  <si>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</si>
  <si>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</si>
  <si>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</si>
  <si>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</si>
  <si>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</si>
  <si>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</si>
  <si>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</si>
  <si>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</si>
  <si>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</si>
  <si>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</si>
  <si>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</si>
  <si>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</si>
  <si>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</si>
  <si>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</si>
  <si>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</si>
  <si>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</si>
  <si>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</si>
  <si>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</si>
  <si>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</si>
  <si>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</si>
  <si>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</si>
  <si>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</si>
  <si>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</si>
  <si>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</si>
  <si>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</si>
  <si>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</si>
  <si>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</si>
  <si>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</si>
  <si>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</si>
  <si>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</si>
  <si>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</si>
  <si>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</si>
  <si>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</si>
  <si>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</si>
  <si>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</si>
  <si>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</si>
  <si>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</si>
  <si>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</si>
  <si>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</si>
  <si>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</si>
  <si>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</si>
  <si>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</si>
  <si>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</si>
  <si>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</si>
  <si>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</si>
  <si>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</si>
  <si>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</si>
  <si>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</si>
  <si>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</si>
  <si>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</si>
  <si>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</si>
  <si>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</si>
  <si>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</si>
  <si>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</si>
  <si>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</si>
  <si>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</si>
  <si>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</si>
  <si>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</si>
  <si>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</si>
  <si>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</si>
  <si>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</si>
  <si>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</si>
  <si>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</si>
  <si>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</si>
  <si>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</si>
  <si>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</si>
  <si>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</si>
  <si>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</si>
  <si>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</si>
  <si>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</si>
  <si>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</si>
  <si>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</si>
  <si>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</si>
  <si>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</si>
  <si>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</si>
  <si>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</si>
  <si>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</si>
  <si>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</si>
  <si>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</si>
  <si>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</si>
  <si>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</si>
  <si>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</si>
  <si>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</si>
  <si>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</si>
  <si>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</si>
  <si>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</si>
  <si>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</si>
  <si>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</si>
  <si>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</si>
  <si>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</si>
  <si>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</si>
  <si>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</si>
  <si>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</si>
  <si>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</si>
  <si>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</si>
  <si>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</si>
  <si>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</si>
  <si>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</si>
  <si>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</si>
  <si>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</si>
  <si>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</si>
  <si>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</si>
  <si>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</si>
  <si>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</si>
  <si>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</si>
  <si>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</si>
  <si>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</si>
  <si>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</si>
  <si>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</si>
  <si>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</si>
  <si>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</si>
  <si>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</si>
  <si>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</si>
  <si>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</si>
  <si>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</si>
  <si>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</si>
  <si>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</si>
  <si>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</si>
  <si>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</si>
  <si>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</si>
  <si>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</si>
  <si>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</si>
  <si>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</si>
  <si>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</si>
  <si>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</si>
  <si>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</si>
  <si>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</si>
  <si>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</si>
  <si>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</si>
  <si>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</si>
  <si>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</si>
  <si>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</si>
  <si>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</si>
  <si>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</si>
  <si>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</si>
  <si>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</si>
  <si>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</si>
  <si>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</si>
  <si>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</si>
  <si>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</si>
  <si>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</si>
  <si>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</si>
  <si>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</si>
  <si>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</si>
  <si>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</si>
  <si>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</si>
  <si>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</si>
  <si>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</si>
  <si>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</si>
  <si>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</si>
  <si>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</si>
  <si>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</si>
  <si>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</si>
  <si>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</si>
  <si>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</si>
  <si>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</si>
  <si>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</si>
  <si>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</si>
  <si>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</si>
  <si>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</si>
  <si>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</si>
  <si>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</si>
  <si>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</si>
  <si>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</si>
  <si>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</si>
  <si>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</si>
  <si>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</si>
  <si>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</si>
  <si>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</si>
  <si>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</si>
  <si>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</si>
  <si>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</si>
  <si>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</si>
  <si>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</si>
  <si>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</si>
  <si>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</si>
  <si>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</si>
  <si>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</si>
  <si>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</si>
  <si>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</si>
  <si>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</si>
  <si>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</si>
  <si>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</si>
  <si>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</si>
  <si>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</si>
  <si>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</si>
  <si>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</si>
  <si>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</si>
  <si>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</si>
  <si>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</si>
  <si>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</si>
  <si>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</si>
  <si>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</si>
  <si>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</si>
  <si>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</si>
  <si>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</si>
  <si>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</si>
  <si>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</si>
  <si>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</si>
  <si>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</si>
  <si>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</si>
  <si>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</si>
  <si>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</si>
  <si>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</si>
  <si>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</si>
  <si>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</si>
  <si>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</si>
  <si>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</si>
  <si>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</si>
  <si>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</si>
  <si>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</si>
  <si>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</si>
  <si>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</si>
  <si>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</si>
  <si>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</si>
  <si>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</si>
  <si>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</si>
  <si>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</si>
  <si>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</si>
  <si>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</si>
  <si>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</si>
  <si>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</si>
  <si>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</si>
  <si>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</si>
  <si>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</si>
  <si>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</si>
  <si>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</si>
  <si>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</si>
  <si>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</si>
  <si>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</si>
  <si>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</si>
  <si>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</si>
  <si>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</si>
  <si>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</si>
  <si>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</si>
  <si>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</si>
  <si>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</si>
  <si>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</si>
  <si>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</si>
  <si>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</si>
  <si>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</si>
  <si>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</si>
  <si>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</si>
  <si>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</si>
  <si>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</si>
  <si>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</si>
  <si>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</si>
  <si>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</si>
  <si>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</si>
  <si>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</si>
  <si>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</si>
  <si>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</si>
  <si>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</si>
  <si>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</si>
  <si>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</si>
  <si>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</si>
  <si>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</si>
  <si>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</si>
  <si>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</si>
  <si>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</si>
  <si>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</si>
  <si>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</si>
  <si>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</si>
  <si>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</si>
  <si>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</si>
  <si>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</si>
  <si>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</si>
  <si>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</si>
  <si>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</si>
  <si>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</si>
  <si>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</si>
  <si>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</si>
  <si>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</si>
  <si>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</si>
  <si>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</si>
  <si>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</si>
  <si>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</si>
  <si>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</si>
  <si>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</si>
  <si>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</si>
  <si>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</si>
  <si>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</si>
  <si>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</si>
  <si>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</si>
  <si>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</si>
  <si>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</si>
  <si>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</si>
  <si>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</si>
  <si>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</si>
  <si>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</si>
  <si>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</si>
  <si>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</si>
  <si>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</si>
  <si>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</si>
  <si>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</si>
  <si>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</si>
  <si>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</si>
  <si>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</si>
  <si>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</si>
  <si>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</si>
  <si>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</si>
  <si>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</si>
  <si>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</si>
  <si>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</si>
  <si>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</si>
  <si>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</si>
  <si>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</si>
  <si>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</si>
  <si>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</si>
  <si>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</si>
  <si>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</si>
  <si>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</si>
  <si>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</si>
  <si>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</si>
  <si>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</si>
  <si>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</si>
  <si>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</si>
  <si>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</si>
  <si>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</si>
  <si>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</si>
  <si>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</si>
  <si>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</si>
  <si>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</si>
  <si>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</si>
  <si>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</si>
  <si>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</si>
  <si>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</si>
  <si>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</si>
  <si>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</si>
  <si>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</si>
  <si>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</si>
  <si>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</si>
  <si>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</si>
  <si>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</si>
  <si>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</si>
  <si>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</si>
  <si>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</si>
  <si>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</si>
  <si>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</si>
  <si>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</si>
  <si>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</si>
  <si>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</si>
  <si>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</si>
  <si>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</si>
  <si>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</si>
  <si>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</si>
  <si>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</si>
  <si>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</si>
  <si>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</si>
  <si>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</si>
  <si>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</si>
  <si>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</si>
  <si>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</si>
  <si>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</si>
  <si>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</si>
  <si>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</si>
  <si>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</si>
  <si>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</si>
  <si>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</si>
  <si>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</si>
  <si>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</si>
  <si>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</si>
  <si>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</si>
  <si>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</si>
  <si>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</si>
  <si>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</si>
  <si>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</si>
  <si>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</si>
  <si>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</si>
  <si>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</si>
  <si>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</si>
  <si>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</si>
  <si>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</si>
  <si>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</si>
  <si>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</si>
  <si>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</si>
  <si>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</si>
  <si>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</si>
  <si>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</si>
  <si>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</si>
  <si>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</si>
  <si>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</si>
  <si>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</si>
  <si>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</si>
  <si>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</si>
  <si>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</si>
  <si>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</si>
  <si>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</si>
  <si>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</si>
  <si>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</si>
  <si>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</si>
  <si>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</si>
  <si>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</si>
  <si>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</si>
  <si>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</si>
  <si>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</si>
  <si>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</si>
  <si>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</si>
  <si>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</si>
  <si>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</si>
  <si>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</si>
  <si>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</si>
  <si>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</si>
  <si>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</si>
  <si>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</si>
  <si>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</si>
  <si>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</si>
  <si>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</si>
  <si>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</si>
  <si>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</si>
  <si>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</si>
  <si>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</si>
  <si>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</si>
  <si>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</si>
  <si>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</si>
  <si>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</si>
  <si>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</si>
  <si>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</si>
  <si>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</si>
  <si>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</si>
  <si>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</si>
  <si>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</si>
  <si>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</si>
  <si>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</si>
  <si>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</si>
  <si>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</si>
  <si>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</si>
  <si>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</si>
  <si>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</si>
  <si>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</si>
  <si>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</si>
  <si>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</si>
  <si>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</si>
  <si>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</si>
  <si>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</si>
  <si>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</si>
  <si>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</si>
  <si>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</si>
  <si>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</si>
  <si>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</si>
  <si>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</si>
  <si>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</si>
  <si>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</si>
  <si>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</si>
  <si>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</si>
  <si>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</si>
  <si>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</si>
  <si>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</si>
  <si>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</si>
  <si>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</si>
  <si>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</si>
  <si>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</si>
  <si>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</si>
  <si>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</si>
  <si>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</si>
  <si>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</si>
  <si>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</si>
  <si>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</si>
  <si>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</si>
  <si>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</si>
  <si>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</si>
  <si>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</si>
  <si>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</si>
  <si>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</si>
  <si>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</si>
  <si>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</si>
  <si>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</si>
  <si>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</si>
  <si>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</si>
  <si>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</si>
  <si>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</si>
  <si>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</si>
  <si>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</si>
  <si>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</si>
  <si>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</si>
  <si>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</si>
  <si>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</si>
  <si>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</si>
  <si>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</si>
  <si>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</si>
  <si>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</si>
  <si>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</si>
  <si>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</si>
  <si>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</si>
  <si>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</si>
  <si>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</si>
  <si>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</si>
  <si>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</si>
  <si>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</si>
  <si>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</si>
  <si>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</si>
  <si>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</si>
  <si>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</si>
  <si>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</si>
  <si>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</si>
  <si>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</si>
  <si>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</si>
  <si>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</si>
  <si>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</si>
  <si>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</si>
  <si>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</si>
  <si>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</si>
  <si>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</si>
  <si>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</si>
  <si>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</si>
  <si>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</si>
  <si>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</si>
  <si>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</si>
  <si>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</si>
  <si>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</si>
  <si>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</si>
  <si>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</si>
  <si>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</si>
  <si>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</si>
  <si>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</si>
  <si>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</si>
  <si>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</si>
  <si>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</si>
  <si>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</si>
  <si>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</si>
  <si>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</si>
  <si>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</si>
  <si>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</si>
  <si>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</si>
  <si>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</si>
  <si>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</si>
  <si>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</si>
  <si>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</si>
  <si>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</si>
  <si>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</si>
  <si>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</si>
  <si>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</si>
  <si>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</si>
  <si>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</si>
  <si>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</si>
  <si>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</si>
  <si>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</si>
  <si>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</si>
  <si>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</si>
  <si>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</si>
  <si>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</si>
  <si>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</si>
  <si>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</si>
  <si>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</si>
  <si>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</si>
  <si>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</si>
  <si>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</si>
  <si>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</si>
  <si>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</si>
  <si>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</si>
  <si>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</si>
  <si>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</si>
  <si>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</si>
  <si>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</si>
  <si>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</si>
  <si>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</si>
  <si>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</si>
  <si>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</si>
  <si>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</si>
  <si>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</si>
  <si>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</si>
  <si>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</si>
  <si>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</si>
  <si>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</si>
  <si>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</si>
  <si>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</si>
  <si>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</si>
  <si>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</si>
  <si>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</si>
  <si>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</si>
  <si>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</si>
  <si>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</si>
  <si>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</si>
  <si>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</si>
  <si>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</si>
  <si>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</si>
  <si>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</si>
  <si>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</si>
  <si>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</si>
  <si>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</si>
  <si>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</si>
  <si>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</si>
  <si>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</si>
  <si>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</si>
  <si>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</si>
  <si>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</si>
  <si>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</si>
  <si>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</si>
  <si>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</si>
  <si>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</si>
  <si>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</si>
  <si>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</si>
  <si>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</si>
  <si>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</si>
  <si>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</si>
  <si>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</si>
  <si>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</si>
  <si>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</si>
  <si>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</si>
  <si>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</si>
  <si>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</si>
  <si>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</si>
  <si>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</si>
  <si>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</si>
  <si>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</si>
  <si>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</si>
  <si>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</si>
  <si>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</si>
  <si>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</si>
  <si>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</si>
  <si>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</si>
  <si>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</si>
  <si>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</si>
  <si>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</si>
  <si>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</si>
  <si>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</si>
  <si>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</si>
  <si>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</si>
  <si>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</si>
  <si>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</si>
  <si>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</si>
  <si>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</si>
  <si>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</si>
  <si>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</si>
  <si>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</si>
  <si>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</si>
  <si>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</si>
  <si>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</si>
  <si>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</si>
  <si>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</si>
  <si>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</si>
  <si>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</si>
  <si>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</si>
  <si>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</si>
  <si>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</si>
  <si>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</si>
  <si>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</si>
  <si>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</si>
  <si>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</si>
  <si>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</si>
  <si>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</si>
  <si>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</si>
  <si>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</si>
  <si>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</si>
  <si>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</si>
  <si>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</si>
  <si>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</si>
  <si>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</si>
  <si>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</si>
  <si>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</si>
  <si>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</si>
  <si>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</si>
  <si>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</si>
  <si>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</si>
  <si>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</si>
  <si>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</si>
  <si>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</si>
  <si>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</si>
  <si>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</si>
  <si>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</si>
  <si>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</si>
  <si>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</si>
  <si>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</si>
  <si>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</si>
  <si>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</si>
  <si>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</si>
  <si>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</si>
  <si>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</si>
  <si>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</si>
  <si>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</si>
  <si>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</si>
  <si>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</si>
  <si>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</si>
  <si>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</si>
  <si>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</si>
  <si>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</si>
  <si>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</si>
  <si>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</si>
  <si>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</si>
  <si>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</si>
  <si>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</si>
  <si>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</si>
  <si>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</si>
  <si>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</si>
  <si>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</si>
  <si>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</si>
  <si>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</si>
  <si>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</si>
  <si>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</si>
  <si>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</si>
  <si>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</si>
  <si>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</si>
  <si>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</si>
  <si>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</si>
  <si>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</si>
  <si>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</si>
  <si>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</si>
  <si>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</si>
  <si>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</si>
  <si>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</si>
  <si>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</si>
  <si>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</si>
  <si>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</si>
  <si>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</si>
  <si>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</si>
  <si>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</si>
  <si>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</si>
  <si>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</si>
  <si>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</si>
  <si>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</si>
  <si>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</si>
  <si>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</si>
  <si>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</si>
  <si>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</si>
  <si>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</si>
  <si>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</si>
  <si>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</si>
  <si>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</si>
  <si>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</si>
  <si>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</si>
  <si>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</si>
  <si>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</si>
  <si>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</si>
  <si>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</si>
  <si>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</si>
  <si>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</si>
  <si>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</si>
  <si>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</si>
  <si>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</si>
  <si>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</si>
  <si>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</si>
  <si>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</si>
  <si>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</si>
  <si>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</si>
  <si>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</si>
  <si>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</si>
  <si>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</si>
  <si>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</si>
  <si>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</si>
  <si>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</si>
  <si>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</si>
  <si>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</si>
  <si>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</si>
  <si>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</si>
  <si>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</si>
  <si>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</si>
  <si>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</si>
  <si>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</si>
  <si>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</si>
  <si>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</si>
  <si>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</si>
  <si>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</si>
  <si>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</si>
  <si>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</si>
  <si>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</si>
  <si>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</si>
  <si>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</si>
  <si>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</si>
  <si>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</si>
  <si>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</si>
  <si>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</si>
  <si>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</si>
  <si>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</si>
  <si>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</si>
  <si>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</si>
  <si>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</si>
  <si>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</si>
  <si>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</si>
  <si>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</si>
  <si>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</si>
  <si>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</si>
  <si>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</si>
  <si>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</si>
  <si>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</si>
  <si>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</si>
  <si>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</si>
  <si>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</si>
  <si>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</si>
  <si>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</si>
  <si>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</si>
  <si>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</si>
  <si>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</si>
  <si>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</si>
  <si>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</si>
  <si>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</si>
  <si>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</si>
  <si>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</si>
  <si>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</si>
  <si>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</si>
  <si>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</si>
  <si>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</si>
  <si>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</si>
  <si>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</si>
  <si>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</si>
  <si>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</si>
  <si>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</si>
  <si>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</si>
  <si>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</si>
  <si>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</si>
  <si>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</si>
  <si>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</si>
  <si>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</si>
  <si>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</si>
  <si>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</si>
  <si>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</si>
  <si>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</si>
  <si>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</si>
  <si>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</si>
  <si>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</si>
  <si>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</si>
  <si>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</si>
  <si>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</si>
  <si>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</si>
  <si>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</si>
  <si>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</si>
  <si>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</si>
  <si>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</si>
  <si>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</si>
  <si>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</si>
  <si>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</si>
  <si>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</si>
  <si>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</si>
  <si>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</si>
  <si>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</si>
  <si>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</si>
  <si>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</si>
  <si>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</si>
  <si>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</si>
  <si>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</si>
  <si>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</si>
  <si>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</si>
  <si>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</si>
  <si>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</si>
  <si>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</si>
  <si>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</si>
  <si>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</si>
  <si>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</si>
  <si>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</si>
  <si>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</si>
  <si>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</si>
  <si>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</si>
  <si>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</si>
  <si>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</si>
  <si>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</si>
  <si>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</si>
  <si>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</si>
  <si>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</si>
  <si>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</si>
  <si>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</si>
  <si>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</si>
  <si>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</si>
  <si>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</si>
  <si>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</si>
  <si>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</si>
  <si>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</si>
  <si>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</si>
  <si>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</si>
  <si>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</si>
  <si>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</si>
  <si>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</si>
  <si>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</si>
  <si>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</si>
  <si>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</si>
  <si>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</si>
  <si>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</si>
  <si>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</si>
  <si>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</si>
  <si>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</si>
  <si>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</si>
  <si>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</si>
  <si>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</si>
  <si>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</si>
  <si>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</si>
  <si>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</si>
  <si>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</si>
  <si>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</si>
  <si>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</si>
  <si>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</si>
  <si>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</si>
  <si>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</si>
  <si>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</si>
  <si>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</si>
  <si>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</si>
  <si>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</si>
  <si>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</si>
  <si>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</si>
  <si>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</si>
  <si>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</si>
  <si>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</si>
  <si>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</si>
  <si>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</si>
  <si>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</si>
  <si>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</si>
  <si>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</si>
  <si>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</si>
  <si>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</si>
  <si>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</si>
  <si>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</si>
  <si>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</si>
  <si>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</si>
  <si>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</si>
  <si>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</si>
  <si>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</si>
  <si>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</si>
  <si>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</si>
  <si>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</si>
  <si>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</si>
  <si>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</si>
  <si>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</si>
  <si>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</si>
  <si>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</si>
  <si>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</si>
  <si>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</si>
  <si>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</si>
  <si>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</si>
  <si>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</si>
  <si>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</si>
  <si>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</si>
  <si>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</si>
  <si>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</si>
  <si>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</si>
  <si>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</si>
  <si>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</si>
  <si>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</si>
  <si>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</si>
  <si>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</si>
  <si>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</si>
  <si>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</si>
  <si>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</si>
  <si>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</si>
  <si>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</si>
  <si>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</si>
  <si>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</si>
  <si>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</si>
  <si>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</si>
  <si>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</si>
  <si>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</si>
  <si>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</si>
  <si>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</si>
  <si>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</si>
  <si>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</si>
  <si>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</si>
  <si>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</si>
  <si>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</si>
  <si>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</si>
  <si>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</si>
  <si>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</si>
  <si>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</si>
  <si>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</si>
  <si>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</si>
  <si>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</si>
  <si>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</si>
  <si>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</si>
  <si>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</si>
  <si>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</si>
  <si>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</si>
  <si>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</si>
  <si>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</si>
  <si>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</si>
  <si>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</si>
  <si>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</si>
  <si>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</si>
  <si>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</si>
  <si>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</si>
  <si>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</si>
  <si>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</si>
  <si>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</si>
  <si>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</si>
  <si>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</si>
  <si>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</si>
  <si>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</si>
  <si>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</si>
  <si>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</si>
  <si>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</si>
  <si>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</si>
  <si>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</si>
  <si>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</si>
  <si>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</si>
  <si>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</si>
  <si>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</si>
  <si>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</si>
  <si>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</si>
  <si>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</si>
  <si>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</si>
  <si>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</si>
  <si>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</si>
  <si>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</si>
  <si>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</si>
  <si>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</si>
  <si>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</si>
  <si>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</si>
  <si>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</si>
  <si>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</si>
  <si>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</si>
  <si>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</si>
  <si>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</si>
  <si>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</si>
  <si>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</si>
  <si>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</si>
  <si>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</si>
  <si>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</si>
  <si>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</si>
  <si>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</si>
  <si>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</si>
  <si>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</si>
  <si>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</si>
  <si>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</si>
  <si>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</si>
  <si>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</si>
  <si>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</si>
  <si>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</si>
  <si>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</si>
  <si>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</si>
  <si>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</si>
  <si>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</si>
  <si>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</si>
  <si>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</si>
  <si>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</si>
  <si>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</si>
  <si>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</si>
  <si>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</si>
  <si>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</si>
  <si>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</si>
  <si>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</si>
  <si>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</si>
  <si>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</si>
  <si>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</si>
  <si>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</si>
  <si>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</si>
  <si>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</si>
  <si>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</si>
  <si>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</si>
  <si>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</si>
  <si>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</si>
  <si>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</si>
  <si>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</si>
  <si>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</si>
  <si>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</si>
  <si>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</si>
  <si>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</si>
  <si>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</si>
  <si>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</si>
  <si>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</si>
  <si>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</si>
  <si>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</si>
  <si>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</si>
  <si>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</si>
  <si>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</si>
  <si>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</si>
  <si>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</si>
  <si>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</si>
  <si>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</si>
  <si>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</si>
  <si>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</si>
  <si>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</si>
  <si>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</si>
  <si>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</si>
  <si>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</si>
  <si>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</si>
  <si>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</si>
  <si>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</si>
  <si>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</si>
  <si>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</si>
  <si>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</si>
  <si>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</si>
  <si>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</si>
  <si>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</si>
  <si>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</si>
  <si>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</si>
  <si>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</si>
  <si>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</si>
  <si>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</si>
  <si>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</si>
  <si>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</si>
  <si>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</si>
  <si>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</si>
  <si>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</si>
  <si>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</si>
  <si>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</si>
  <si>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</si>
  <si>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</si>
  <si>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</si>
  <si>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</si>
  <si>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</si>
  <si>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</si>
  <si>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</si>
  <si>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</si>
  <si>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</si>
  <si>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</si>
  <si>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</si>
  <si>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</si>
  <si>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</si>
  <si>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</si>
  <si>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</si>
  <si>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</si>
  <si>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</si>
  <si>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</si>
  <si>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</si>
  <si>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</si>
  <si>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</si>
  <si>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</si>
  <si>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</si>
  <si>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</si>
  <si>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</si>
  <si>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</si>
  <si>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</si>
  <si>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</si>
  <si>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</si>
  <si>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</si>
  <si>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</si>
  <si>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</si>
  <si>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</si>
  <si>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</si>
  <si>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</si>
  <si>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</si>
  <si>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</si>
  <si>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</si>
  <si>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</si>
  <si>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</si>
  <si>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</si>
  <si>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</si>
  <si>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</si>
  <si>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</si>
  <si>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</si>
  <si>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</si>
  <si>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</si>
  <si>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</si>
  <si>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</si>
  <si>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</si>
  <si>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</si>
  <si>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</si>
  <si>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</si>
  <si>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</si>
  <si>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</si>
  <si>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</si>
  <si>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</si>
  <si>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</si>
  <si>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</si>
  <si>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</si>
  <si>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</si>
  <si>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</si>
  <si>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</si>
  <si>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</si>
  <si>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</si>
  <si>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</si>
  <si>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</si>
  <si>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</si>
  <si>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</si>
  <si>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</si>
  <si>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</si>
  <si>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</si>
  <si>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</si>
  <si>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</si>
  <si>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</si>
  <si>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</si>
  <si>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</si>
  <si>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</si>
  <si>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</si>
  <si>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</si>
  <si>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</si>
  <si>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</si>
  <si>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</si>
  <si>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</si>
  <si>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</si>
  <si>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</si>
  <si>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</si>
  <si>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</si>
  <si>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</si>
  <si>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</si>
  <si>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</si>
  <si>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</si>
  <si>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</si>
  <si>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</si>
  <si>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</si>
  <si>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</si>
  <si>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</si>
  <si>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</si>
  <si>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</si>
  <si>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</si>
  <si>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</si>
  <si>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</si>
  <si>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</si>
  <si>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</si>
  <si>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</si>
  <si>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</si>
  <si>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</si>
  <si>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</si>
  <si>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</si>
  <si>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</si>
  <si>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</si>
  <si>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</si>
  <si>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</si>
  <si>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</si>
  <si>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</si>
  <si>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</si>
  <si>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</si>
  <si>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</si>
  <si>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</si>
  <si>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</si>
  <si>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</si>
  <si>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</si>
  <si>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</si>
  <si>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</si>
  <si>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</si>
  <si>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</si>
  <si>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</si>
  <si>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</si>
  <si>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</si>
  <si>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</si>
  <si>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</si>
  <si>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</si>
  <si>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</si>
  <si>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</si>
  <si>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</si>
  <si>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</si>
  <si>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</si>
  <si>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</si>
  <si>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</si>
  <si>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</si>
  <si>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</si>
  <si>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</si>
  <si>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</si>
  <si>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</si>
  <si>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</si>
  <si>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</si>
  <si>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</si>
  <si>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</si>
  <si>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</si>
  <si>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</si>
  <si>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</si>
  <si>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</si>
  <si>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</si>
  <si>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</si>
  <si>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</si>
  <si>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</si>
  <si>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</si>
  <si>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</si>
  <si>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</si>
  <si>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</si>
  <si>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</si>
  <si>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</si>
  <si>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</si>
  <si>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</si>
  <si>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</si>
  <si>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</si>
  <si>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</si>
  <si>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</si>
  <si>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</si>
  <si>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</si>
  <si>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</si>
  <si>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</si>
  <si>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</si>
  <si>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</si>
  <si>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</si>
  <si>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</si>
  <si>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</si>
  <si>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</si>
  <si>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</si>
  <si>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</si>
  <si>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</si>
  <si>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</si>
  <si>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</si>
  <si>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</si>
  <si>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</si>
  <si>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</si>
  <si>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</si>
  <si>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</si>
  <si>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</si>
  <si>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</si>
  <si>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</si>
  <si>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</si>
  <si>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</si>
  <si>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</si>
  <si>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</si>
  <si>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</si>
  <si>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</si>
  <si>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</si>
  <si>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</si>
  <si>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</si>
  <si>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</si>
  <si>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</si>
  <si>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</si>
  <si>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</si>
  <si>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</si>
  <si>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</si>
  <si>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</si>
  <si>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</si>
  <si>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</si>
  <si>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</si>
  <si>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</si>
  <si>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</si>
  <si>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</si>
  <si>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</si>
  <si>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</si>
  <si>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</si>
  <si>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</si>
  <si>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</si>
  <si>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</si>
  <si>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</si>
  <si>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</si>
  <si>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</si>
  <si>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</si>
  <si>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</si>
  <si>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</si>
  <si>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</si>
  <si>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</si>
  <si>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</si>
  <si>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</si>
  <si>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</si>
  <si>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</si>
  <si>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</si>
  <si>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</si>
  <si>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</si>
  <si>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</si>
  <si>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</si>
  <si>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</si>
  <si>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</si>
  <si>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</si>
  <si>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</si>
  <si>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</si>
  <si>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</si>
  <si>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</si>
  <si>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</si>
  <si>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</si>
  <si>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</si>
  <si>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</si>
  <si>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</si>
  <si>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</si>
  <si>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</si>
  <si>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</si>
  <si>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</si>
  <si>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</si>
  <si>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</si>
  <si>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</si>
  <si>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</si>
  <si>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</si>
  <si>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</si>
  <si>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</si>
  <si>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</si>
  <si>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</si>
  <si>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</si>
  <si>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</si>
  <si>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</si>
  <si>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</si>
  <si>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</si>
  <si>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</si>
  <si>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</si>
  <si>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</si>
  <si>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</si>
  <si>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</si>
  <si>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</si>
  <si>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</si>
  <si>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</si>
  <si>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</si>
  <si>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</si>
  <si>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</si>
  <si>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</si>
  <si>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</si>
  <si>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</si>
  <si>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</si>
  <si>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</si>
  <si>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</si>
  <si>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</si>
  <si>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</si>
  <si>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</si>
  <si>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</si>
  <si>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</si>
  <si>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</si>
  <si>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</si>
  <si>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</si>
  <si>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</si>
  <si>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</si>
  <si>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</si>
  <si>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</si>
  <si>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</si>
  <si>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</si>
  <si>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</si>
  <si>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</si>
  <si>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</si>
  <si>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</si>
  <si>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</si>
  <si>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</si>
  <si>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</si>
  <si>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</si>
  <si>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</si>
  <si>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</si>
  <si>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</si>
  <si>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</si>
  <si>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</si>
  <si>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</si>
  <si>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</si>
  <si>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</si>
  <si>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</si>
  <si>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</si>
  <si>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</si>
  <si>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</si>
  <si>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</si>
  <si>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</si>
  <si>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</si>
  <si>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</si>
  <si>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</si>
  <si>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</si>
  <si>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</si>
  <si>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</si>
  <si>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</si>
  <si>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</si>
  <si>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</si>
  <si>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</si>
  <si>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</si>
  <si>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</si>
  <si>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</si>
  <si>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</si>
  <si>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</si>
  <si>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</si>
  <si>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</si>
  <si>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</si>
  <si>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</si>
  <si>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</si>
  <si>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</si>
  <si>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</si>
  <si>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</si>
  <si>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</si>
  <si>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</si>
  <si>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</si>
  <si>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</si>
  <si>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</si>
  <si>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</si>
  <si>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</si>
  <si>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</si>
  <si>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</si>
  <si>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</si>
  <si>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</si>
  <si>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</si>
  <si>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</si>
  <si>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</si>
  <si>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</si>
  <si>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</si>
  <si>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</si>
  <si>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</si>
  <si>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</si>
  <si>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</si>
  <si>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</si>
  <si>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</si>
  <si>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</si>
  <si>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</si>
  <si>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</si>
  <si>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</si>
  <si>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</si>
  <si>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</si>
  <si>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</si>
  <si>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</si>
  <si>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</si>
  <si>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</si>
  <si>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</si>
  <si>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</si>
  <si>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</si>
  <si>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</si>
  <si>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</si>
  <si>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</si>
  <si>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</si>
  <si>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</si>
  <si>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</si>
  <si>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</si>
  <si>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</si>
  <si>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</si>
  <si>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</si>
  <si>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</si>
  <si>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</si>
  <si>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</si>
  <si>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</si>
  <si>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</si>
  <si>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</si>
  <si>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</si>
  <si>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</si>
  <si>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</si>
  <si>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</si>
  <si>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</si>
  <si>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</si>
  <si>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</si>
  <si>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</si>
  <si>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</si>
  <si>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</si>
  <si>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</si>
  <si>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</si>
  <si>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</si>
  <si>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</si>
  <si>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</si>
  <si>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</si>
  <si>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</si>
  <si>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</si>
  <si>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</si>
  <si>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</si>
  <si>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</si>
  <si>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</si>
  <si>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</si>
  <si>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</si>
  <si>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</si>
  <si>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</si>
  <si>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</si>
  <si>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</si>
  <si>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</si>
  <si>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</si>
  <si>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</si>
  <si>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</si>
  <si>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</si>
  <si>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</si>
  <si>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</si>
  <si>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</si>
  <si>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</si>
  <si>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</si>
  <si>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</si>
  <si>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</si>
  <si>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</si>
  <si>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</si>
  <si>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</si>
  <si>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</si>
  <si>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</si>
  <si>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</si>
  <si>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</si>
  <si>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</si>
  <si>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</si>
  <si>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</si>
  <si>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</si>
  <si>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</si>
  <si>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</si>
  <si>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</si>
  <si>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</si>
  <si>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</si>
  <si>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</si>
  <si>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</si>
  <si>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</si>
  <si>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</si>
  <si>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</si>
  <si>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</si>
  <si>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</si>
  <si>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</si>
  <si>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</si>
  <si>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</si>
  <si>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</si>
  <si>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</si>
  <si>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</si>
  <si>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</si>
  <si>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</si>
  <si>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</si>
  <si>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</si>
  <si>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</si>
  <si>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</si>
  <si>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</si>
  <si>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</si>
  <si>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</si>
  <si>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</si>
  <si>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</si>
  <si>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</si>
  <si>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</si>
  <si>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</si>
  <si>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</si>
  <si>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</si>
  <si>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</si>
  <si>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</si>
  <si>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</si>
  <si>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</si>
  <si>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</si>
  <si>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</si>
  <si>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</si>
  <si>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</si>
  <si>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</si>
  <si>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</si>
  <si>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</si>
  <si>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</si>
  <si>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</si>
  <si>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</si>
  <si>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</si>
  <si>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</si>
  <si>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</si>
  <si>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</si>
  <si>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</si>
  <si>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</si>
  <si>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</si>
  <si>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</si>
  <si>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</si>
  <si>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</si>
  <si>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</si>
  <si>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</si>
  <si>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</si>
  <si>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</si>
  <si>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</si>
  <si>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</si>
  <si>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</si>
  <si>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</si>
  <si>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</si>
  <si>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</si>
  <si>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</si>
  <si>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</si>
  <si>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</si>
  <si>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</si>
  <si>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</si>
  <si>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</si>
  <si>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</si>
  <si>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</si>
  <si>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</si>
  <si>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</si>
  <si>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</si>
  <si>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</si>
  <si>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</si>
  <si>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</si>
  <si>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</si>
  <si>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</si>
  <si>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</si>
  <si>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</si>
  <si>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</si>
  <si>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</si>
  <si>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</si>
  <si>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</si>
  <si>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</si>
  <si>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</si>
  <si>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</si>
  <si>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</si>
  <si>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</si>
  <si>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</si>
  <si>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</si>
  <si>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</si>
  <si>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</si>
  <si>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</si>
  <si>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</si>
  <si>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</si>
  <si>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</si>
  <si>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</si>
  <si>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</si>
  <si>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</si>
  <si>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</si>
  <si>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</si>
  <si>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</si>
  <si>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</si>
  <si>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</si>
  <si>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</si>
  <si>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</si>
  <si>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</si>
  <si>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</si>
  <si>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</si>
  <si>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</si>
  <si>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</si>
  <si>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</si>
  <si>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</si>
  <si>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</si>
  <si>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</si>
  <si>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</si>
  <si>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</si>
  <si>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</si>
  <si>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</si>
  <si>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</si>
  <si>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</si>
  <si>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</si>
  <si>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</si>
  <si>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</si>
  <si>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</si>
  <si>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</si>
  <si>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</si>
  <si>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</si>
  <si>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</si>
  <si>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</si>
  <si>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</si>
  <si>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</si>
  <si>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</si>
  <si>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</si>
  <si>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</si>
  <si>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</si>
  <si>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</si>
  <si>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</si>
  <si>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</si>
  <si>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</si>
  <si>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</si>
  <si>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</si>
  <si>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</si>
  <si>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</si>
  <si>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</si>
  <si>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</si>
  <si>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</si>
  <si>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</si>
  <si>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</si>
  <si>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</si>
  <si>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</si>
  <si>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</si>
  <si>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</si>
  <si>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</si>
  <si>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</si>
  <si>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</si>
  <si>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</si>
  <si>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</si>
  <si>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</si>
  <si>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</si>
  <si>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</si>
  <si>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</si>
  <si>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</si>
  <si>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</si>
  <si>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</si>
  <si>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</si>
  <si>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</si>
  <si>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</si>
  <si>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</si>
  <si>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</si>
  <si>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</si>
  <si>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</si>
  <si>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</si>
  <si>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</si>
  <si>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</si>
  <si>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</si>
  <si>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</si>
  <si>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</si>
  <si>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</si>
  <si>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</si>
  <si>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</si>
  <si>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</si>
  <si>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</si>
  <si>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</si>
  <si>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</si>
  <si>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</si>
  <si>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</si>
  <si>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</si>
  <si>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</si>
  <si>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</si>
  <si>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</si>
  <si>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</si>
  <si>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</si>
  <si>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</si>
  <si>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</si>
  <si>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</si>
  <si>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</si>
  <si>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</si>
  <si>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</si>
  <si>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</si>
  <si>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</si>
  <si>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</si>
  <si>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</si>
  <si>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</si>
  <si>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</si>
  <si>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</si>
  <si>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</si>
  <si>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</si>
  <si>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</si>
  <si>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</si>
  <si>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</si>
  <si>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</si>
  <si>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</si>
  <si>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</si>
  <si>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</si>
  <si>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</si>
  <si>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</si>
  <si>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</si>
  <si>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</si>
  <si>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</si>
  <si>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</si>
  <si>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</si>
  <si>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</si>
  <si>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</si>
  <si>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</si>
  <si>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</si>
  <si>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</si>
  <si>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</si>
  <si>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</si>
  <si>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</si>
  <si>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</si>
  <si>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</si>
  <si>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</si>
  <si>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</si>
  <si>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</si>
  <si>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</si>
  <si>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</si>
  <si>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</si>
  <si>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</si>
  <si>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</si>
  <si>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</si>
  <si>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</si>
  <si>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</si>
  <si>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</si>
  <si>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</si>
  <si>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</si>
  <si>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</si>
  <si>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</si>
  <si>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</si>
  <si>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</si>
  <si>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</si>
  <si>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</si>
  <si>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</si>
  <si>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</si>
  <si>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</si>
  <si>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</si>
  <si>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</si>
  <si>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</si>
  <si>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</si>
  <si>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</si>
  <si>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</si>
  <si>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</si>
  <si>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</si>
  <si>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</si>
  <si>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</si>
  <si>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</si>
  <si>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</si>
  <si>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</si>
  <si>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</si>
  <si>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</si>
  <si>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</si>
  <si>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</si>
  <si>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</si>
  <si>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</si>
  <si>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</si>
  <si>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</si>
  <si>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</si>
  <si>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</si>
  <si>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</si>
  <si>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</si>
  <si>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</si>
  <si>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</si>
  <si>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</si>
  <si>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</si>
  <si>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</si>
  <si>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</si>
  <si>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</si>
  <si>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</si>
  <si>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</si>
  <si>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</si>
  <si>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</si>
  <si>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</si>
  <si>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</si>
  <si>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</si>
  <si>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</si>
  <si>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</si>
  <si>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</si>
  <si>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</si>
  <si>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</si>
  <si>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</si>
  <si>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</si>
  <si>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</si>
  <si>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</si>
  <si>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</si>
  <si>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</si>
  <si>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</si>
  <si>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</si>
  <si>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</si>
  <si>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</si>
  <si>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</si>
  <si>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</si>
  <si>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</si>
  <si>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</si>
  <si>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</si>
  <si>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</si>
  <si>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</si>
  <si>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</si>
  <si>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</si>
  <si>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</si>
  <si>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</si>
  <si>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</si>
  <si>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</si>
  <si>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</si>
  <si>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</si>
  <si>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</si>
  <si>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</si>
  <si>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</si>
  <si>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</si>
  <si>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</si>
  <si>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</si>
  <si>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</si>
  <si>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</si>
  <si>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</si>
  <si>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</si>
  <si>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</si>
  <si>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</si>
  <si>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</si>
  <si>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</si>
  <si>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</si>
  <si>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</si>
  <si>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</si>
  <si>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</si>
  <si>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</si>
  <si>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</si>
  <si>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</si>
  <si>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</si>
  <si>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</si>
  <si>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</si>
  <si>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</si>
  <si>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</si>
  <si>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</si>
  <si>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</si>
  <si>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</si>
  <si>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</si>
  <si>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</si>
  <si>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</si>
  <si>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</si>
  <si>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</si>
  <si>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</si>
  <si>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</si>
  <si>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</si>
  <si>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</si>
  <si>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</si>
  <si>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</si>
  <si>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</si>
  <si>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</si>
  <si>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</si>
  <si>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</si>
  <si>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</si>
  <si>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</si>
  <si>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</si>
  <si>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</si>
  <si>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</si>
  <si>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</si>
  <si>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</si>
  <si>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</si>
  <si>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</si>
  <si>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</si>
  <si>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</si>
  <si>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</si>
  <si>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</si>
  <si>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</si>
  <si>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</si>
  <si>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</si>
  <si>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</si>
  <si>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</si>
  <si>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</si>
  <si>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</si>
  <si>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</si>
  <si>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</si>
  <si>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</si>
  <si>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</si>
  <si>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</si>
  <si>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</si>
  <si>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</si>
  <si>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</si>
  <si>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</si>
  <si>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</si>
  <si>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</si>
  <si>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</si>
  <si>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</si>
  <si>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</si>
  <si>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</si>
  <si>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</si>
  <si>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</si>
  <si>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</si>
  <si>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</si>
  <si>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</si>
  <si>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</si>
  <si>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</si>
  <si>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</si>
  <si>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</si>
  <si>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</si>
  <si>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</si>
  <si>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</si>
  <si>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</si>
  <si>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</si>
  <si>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</si>
  <si>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</si>
  <si>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</si>
  <si>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</si>
  <si>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</si>
  <si>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</si>
  <si>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</si>
  <si>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</si>
  <si>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</si>
  <si>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</si>
  <si>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</si>
  <si>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</si>
  <si>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</si>
  <si>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</si>
  <si>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</si>
  <si>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</si>
  <si>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</si>
  <si>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</si>
  <si>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</si>
  <si>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</si>
  <si>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</si>
  <si>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</si>
  <si>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</si>
  <si>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</si>
  <si>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</si>
  <si>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</si>
  <si>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</si>
  <si>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</si>
  <si>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</si>
  <si>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</si>
  <si>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</si>
  <si>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</si>
  <si>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</si>
  <si>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</si>
  <si>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</si>
  <si>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</si>
  <si>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</si>
  <si>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</si>
  <si>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</si>
  <si>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</si>
  <si>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</si>
  <si>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</si>
  <si>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</si>
  <si>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</si>
  <si>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</si>
  <si>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</si>
  <si>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</si>
  <si>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</si>
  <si>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</si>
  <si>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</si>
  <si>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</si>
  <si>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</si>
  <si>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</si>
  <si>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</si>
  <si>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</si>
  <si>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</si>
  <si>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</si>
  <si>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</si>
  <si>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</si>
  <si>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</si>
  <si>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</si>
  <si>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</si>
  <si>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</si>
  <si>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</si>
  <si>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</si>
  <si>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</si>
  <si>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</si>
  <si>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</si>
  <si>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</si>
  <si>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</si>
  <si>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</si>
  <si>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</si>
  <si>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</si>
  <si>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</si>
  <si>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</si>
  <si>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</si>
  <si>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</si>
  <si>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</si>
  <si>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</si>
  <si>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</si>
  <si>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</si>
  <si>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</si>
  <si>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</si>
  <si>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</si>
  <si>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</si>
  <si>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</si>
  <si>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</si>
  <si>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</si>
  <si>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</si>
  <si>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</si>
  <si>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</si>
  <si>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</si>
  <si>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</si>
  <si>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</si>
  <si>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</si>
  <si>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</si>
  <si>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</si>
  <si>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</si>
  <si>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</si>
  <si>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</si>
  <si>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</si>
  <si>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</si>
  <si>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</si>
  <si>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</si>
  <si>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</si>
  <si>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</si>
  <si>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</si>
  <si>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</si>
  <si>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</si>
  <si>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</si>
  <si>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</si>
  <si>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</si>
  <si>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</si>
  <si>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</si>
  <si>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</si>
  <si>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</si>
  <si>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</si>
  <si>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</si>
  <si>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</si>
  <si>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</si>
  <si>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</si>
  <si>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</si>
  <si>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</si>
  <si>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</si>
  <si>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</si>
  <si>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</si>
  <si>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</si>
  <si>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</si>
  <si>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</si>
  <si>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</si>
  <si>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</si>
  <si>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</si>
  <si>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</si>
  <si>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</si>
  <si>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</si>
  <si>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</si>
  <si>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</si>
  <si>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</si>
  <si>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</si>
  <si>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</si>
  <si>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</si>
  <si>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</si>
  <si>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</si>
  <si>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</si>
  <si>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</si>
  <si>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</si>
  <si>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</si>
  <si>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</si>
  <si>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</si>
  <si>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</si>
  <si>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</si>
  <si>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</si>
  <si>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</si>
  <si>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</si>
  <si>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</si>
  <si>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</si>
  <si>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</si>
  <si>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</si>
  <si>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</si>
  <si>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</si>
  <si>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</si>
  <si>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</si>
  <si>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</si>
  <si>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</si>
  <si>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</si>
  <si>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</si>
  <si>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</si>
  <si>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</si>
  <si>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</si>
  <si>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</si>
  <si>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</si>
  <si>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</si>
  <si>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</si>
  <si>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</si>
  <si>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</si>
  <si>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</si>
  <si>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</si>
  <si>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</si>
  <si>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</si>
  <si>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</si>
  <si>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</si>
  <si>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</si>
  <si>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</si>
  <si>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</si>
  <si>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</si>
  <si>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</si>
  <si>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</si>
  <si>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</si>
  <si>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</si>
  <si>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</si>
  <si>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</si>
  <si>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</si>
  <si>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</si>
  <si>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</si>
  <si>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</si>
  <si>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</si>
  <si>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</si>
  <si>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</si>
  <si>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</si>
  <si>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</si>
  <si>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</si>
  <si>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</si>
  <si>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</si>
  <si>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</si>
  <si>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</si>
  <si>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</si>
  <si>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</si>
  <si>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</si>
  <si>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</si>
  <si>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</si>
  <si>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</si>
  <si>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</si>
  <si>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</si>
  <si>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</si>
  <si>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</si>
  <si>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</si>
  <si>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</si>
  <si>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</si>
  <si>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</si>
  <si>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</si>
  <si>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</si>
  <si>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</si>
  <si>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</si>
  <si>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</si>
  <si>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</si>
  <si>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</si>
  <si>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</si>
  <si>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</si>
  <si>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</si>
  <si>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</si>
  <si>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</si>
  <si>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</si>
  <si>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</si>
  <si>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</si>
  <si>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</si>
  <si>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</si>
  <si>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</si>
  <si>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</si>
  <si>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</si>
  <si>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</si>
  <si>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</si>
  <si>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</si>
  <si>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</si>
  <si>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</si>
  <si>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</si>
  <si>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</si>
  <si>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</si>
  <si>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</si>
  <si>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</si>
  <si>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</si>
  <si>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</si>
  <si>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</si>
  <si>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</si>
  <si>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</si>
  <si>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</si>
  <si>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</si>
  <si>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</si>
  <si>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</si>
  <si>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</si>
  <si>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</si>
  <si>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</si>
  <si>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</si>
  <si>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</si>
  <si>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</si>
  <si>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</si>
  <si>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</si>
  <si>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</si>
  <si>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</si>
  <si>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</si>
  <si>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</si>
  <si>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</si>
  <si>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</si>
  <si>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</si>
  <si>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</si>
  <si>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</si>
  <si>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</si>
  <si>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</si>
  <si>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</si>
  <si>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</si>
  <si>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</si>
  <si>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</si>
  <si>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</si>
  <si>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</si>
  <si>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</si>
  <si>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</si>
  <si>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</si>
  <si>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</si>
  <si>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</si>
  <si>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</si>
  <si>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</si>
  <si>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</si>
  <si>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</si>
  <si>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</si>
  <si>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</si>
  <si>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</si>
  <si>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</si>
  <si>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</si>
  <si>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</si>
  <si>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</si>
  <si>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</si>
  <si>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</si>
  <si>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</si>
  <si>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</si>
  <si>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</si>
  <si>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</si>
  <si>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</si>
  <si>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</si>
  <si>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</si>
  <si>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</si>
  <si>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</si>
  <si>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</si>
  <si>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</si>
  <si>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</si>
  <si>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</si>
  <si>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</si>
  <si>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</si>
  <si>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</si>
  <si>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</si>
  <si>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</si>
  <si>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</si>
  <si>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</si>
  <si>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</si>
  <si>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</si>
  <si>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</si>
  <si>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</si>
  <si>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</si>
  <si>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</si>
  <si>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</si>
  <si>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</si>
  <si>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</si>
  <si>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</si>
  <si>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</si>
  <si>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</si>
  <si>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</si>
  <si>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</si>
  <si>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</si>
  <si>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</si>
  <si>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</si>
  <si>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</si>
  <si>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</si>
  <si>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</si>
  <si>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</si>
  <si>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</si>
  <si>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</si>
  <si>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</si>
  <si>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</si>
  <si>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</si>
  <si>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</si>
  <si>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</si>
  <si>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</si>
  <si>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</si>
  <si>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</si>
  <si>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</si>
  <si>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</si>
  <si>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</si>
  <si>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</si>
  <si>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</si>
  <si>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</si>
  <si>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</si>
  <si>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</si>
  <si>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</si>
  <si>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</si>
  <si>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</si>
  <si>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</si>
  <si>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</si>
  <si>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</si>
  <si>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</si>
  <si>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</si>
  <si>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</si>
  <si>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</si>
  <si>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</si>
  <si>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</si>
  <si>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</si>
  <si>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</si>
  <si>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</si>
  <si>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</si>
  <si>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</si>
  <si>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</si>
  <si>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</si>
  <si>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</si>
  <si>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</si>
  <si>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</si>
  <si>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</si>
  <si>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</si>
  <si>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</si>
  <si>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</si>
  <si>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</si>
  <si>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</si>
  <si>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</si>
  <si>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</si>
  <si>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</si>
  <si>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</si>
  <si>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</si>
  <si>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</si>
  <si>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</si>
  <si>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</si>
  <si>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</si>
  <si>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</si>
  <si>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</si>
  <si>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</si>
  <si>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</si>
  <si>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</si>
  <si>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</si>
  <si>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</si>
  <si>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</si>
  <si>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</si>
  <si>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</si>
  <si>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</si>
  <si>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</si>
  <si>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</si>
  <si>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</si>
  <si>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</si>
  <si>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</si>
  <si>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</si>
  <si>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</si>
  <si>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</si>
  <si>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</si>
  <si>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</si>
  <si>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</si>
  <si>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</si>
  <si>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</si>
  <si>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</si>
  <si>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</si>
  <si>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</si>
  <si>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</si>
  <si>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</si>
  <si>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</si>
  <si>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</si>
  <si>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</si>
  <si>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</si>
  <si>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</si>
  <si>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</si>
  <si>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</si>
  <si>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</si>
  <si>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</si>
  <si>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</si>
  <si>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</si>
  <si>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</si>
  <si>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</si>
  <si>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</si>
  <si>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</si>
  <si>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</si>
  <si>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</si>
  <si>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</si>
  <si>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</si>
  <si>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</si>
  <si>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</si>
  <si>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</si>
  <si>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</si>
  <si>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</si>
  <si>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</si>
  <si>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</si>
  <si>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</si>
  <si>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</si>
  <si>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</si>
  <si>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</si>
  <si>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</si>
  <si>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</si>
  <si>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</si>
  <si>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</si>
  <si>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</si>
  <si>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</si>
  <si>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</si>
  <si>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</si>
  <si>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</si>
  <si>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</si>
  <si>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</si>
  <si>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</si>
  <si>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</si>
  <si>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</si>
  <si>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</si>
  <si>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</si>
  <si>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</si>
  <si>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</si>
  <si>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</si>
  <si>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</si>
  <si>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</si>
  <si>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</si>
  <si>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</si>
  <si>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</si>
  <si>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</si>
  <si>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</si>
  <si>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</si>
  <si>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</si>
  <si>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</si>
  <si>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</si>
  <si>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</si>
  <si>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</si>
  <si>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</si>
  <si>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</si>
  <si>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</si>
  <si>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</si>
  <si>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</si>
  <si>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</si>
  <si>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</si>
  <si>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</si>
  <si>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</si>
  <si>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</si>
  <si>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</si>
  <si>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</si>
  <si>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</si>
  <si>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</si>
  <si>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</si>
  <si>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</si>
  <si>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</si>
  <si>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</si>
  <si>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</si>
  <si>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</si>
  <si>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</si>
  <si>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</si>
  <si>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</si>
  <si>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</si>
  <si>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</si>
  <si>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</si>
  <si>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</si>
  <si>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</si>
  <si>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</si>
  <si>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</si>
  <si>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</si>
  <si>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</si>
  <si>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</si>
  <si>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</si>
  <si>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</si>
  <si>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</si>
  <si>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</si>
  <si>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</si>
  <si>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</si>
  <si>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</si>
  <si>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</si>
  <si>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</si>
  <si>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</si>
  <si>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</si>
  <si>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</si>
  <si>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</si>
  <si>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</si>
  <si>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</si>
  <si>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</si>
  <si>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</si>
  <si>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</si>
  <si>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</si>
  <si>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</si>
  <si>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</si>
  <si>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</si>
  <si>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</si>
  <si>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</si>
  <si>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</si>
  <si>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</si>
  <si>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</si>
  <si>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</si>
  <si>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</si>
  <si>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</si>
  <si>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</si>
  <si>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</si>
  <si>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</si>
  <si>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</si>
  <si>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</si>
  <si>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</si>
  <si>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</si>
  <si>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</si>
  <si>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</si>
  <si>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</si>
  <si>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</si>
  <si>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</si>
  <si>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</si>
  <si>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</si>
  <si>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</si>
  <si>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</si>
  <si>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</si>
  <si>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</si>
  <si>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</si>
  <si>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</si>
  <si>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</si>
  <si>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</si>
  <si>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</si>
  <si>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</si>
  <si>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</si>
  <si>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</si>
  <si>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</si>
  <si>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</si>
  <si>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</si>
  <si>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</si>
  <si>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</si>
  <si>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</si>
  <si>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</si>
  <si>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</si>
  <si>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</si>
  <si>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</si>
  <si>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</si>
  <si>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</si>
  <si>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</si>
  <si>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</si>
  <si>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</si>
  <si>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</si>
  <si>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</si>
  <si>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</si>
  <si>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</si>
  <si>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</si>
  <si>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</si>
  <si>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</si>
  <si>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</si>
  <si>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</si>
  <si>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</si>
  <si>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</si>
  <si>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</si>
  <si>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</si>
  <si>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</si>
  <si>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</si>
  <si>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</si>
  <si>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</si>
  <si>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</si>
  <si>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</si>
  <si>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</si>
  <si>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</si>
  <si>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</si>
  <si>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</si>
  <si>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</si>
  <si>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</si>
  <si>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</si>
  <si>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</si>
  <si>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</si>
  <si>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</si>
  <si>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</si>
  <si>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</si>
  <si>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</si>
  <si>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</si>
  <si>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</si>
  <si>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</si>
  <si>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</si>
  <si>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</si>
  <si>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</si>
  <si>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</si>
  <si>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</si>
  <si>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</si>
  <si>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</si>
  <si>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</si>
  <si>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</si>
  <si>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</si>
  <si>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</si>
  <si>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</si>
  <si>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</si>
  <si>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</si>
  <si>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</si>
  <si>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</si>
  <si>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</si>
  <si>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</si>
  <si>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</si>
  <si>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</si>
  <si>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</si>
  <si>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</si>
  <si>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</si>
  <si>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</si>
  <si>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</si>
  <si>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</si>
  <si>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</si>
  <si>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</si>
  <si>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</si>
  <si>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</si>
  <si>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</si>
  <si>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</si>
  <si>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</si>
  <si>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</si>
  <si>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</si>
  <si>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</si>
  <si>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</si>
  <si>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</si>
  <si>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</si>
  <si>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</si>
  <si>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</si>
  <si>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</si>
  <si>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</si>
  <si>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</si>
  <si>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</si>
  <si>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</si>
  <si>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</si>
  <si>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</si>
  <si>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</si>
  <si>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</si>
  <si>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</si>
  <si>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</si>
  <si>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</si>
  <si>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</si>
  <si>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</si>
  <si>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</si>
  <si>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</si>
  <si>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</si>
  <si>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</si>
  <si>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</si>
  <si>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</si>
  <si>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</si>
  <si>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</si>
  <si>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</si>
  <si>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</si>
  <si>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</si>
  <si>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</si>
  <si>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</si>
  <si>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</si>
  <si>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</si>
  <si>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</si>
  <si>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</si>
  <si>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</si>
  <si>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</si>
  <si>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</si>
  <si>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</si>
  <si>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</si>
  <si>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</si>
  <si>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</si>
  <si>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</si>
  <si>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</si>
  <si>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</si>
  <si>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</si>
  <si>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</si>
  <si>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</si>
  <si>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</si>
  <si>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</si>
  <si>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</si>
  <si>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</si>
  <si>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</si>
  <si>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</si>
  <si>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</si>
  <si>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</si>
  <si>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</si>
  <si>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</si>
  <si>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</si>
  <si>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</si>
  <si>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</si>
  <si>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</si>
  <si>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</si>
  <si>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</si>
  <si>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</si>
  <si>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</si>
  <si>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</si>
  <si>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</si>
  <si>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</si>
  <si>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</si>
  <si>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</si>
  <si>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</si>
  <si>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</si>
  <si>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</si>
  <si>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</si>
  <si>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</si>
  <si>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</si>
  <si>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</si>
  <si>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</si>
  <si>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</si>
  <si>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</si>
  <si>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</si>
  <si>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</si>
  <si>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</si>
  <si>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</si>
  <si>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</si>
  <si>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</si>
  <si>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</si>
  <si>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</si>
  <si>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</si>
  <si>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</si>
  <si>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</si>
  <si>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</si>
  <si>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</si>
  <si>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</si>
  <si>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</si>
  <si>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</si>
  <si>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</si>
  <si>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</si>
  <si>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</si>
  <si>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</si>
  <si>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</si>
  <si>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</si>
  <si>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</si>
  <si>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</si>
  <si>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</si>
  <si>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</si>
  <si>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</si>
  <si>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</si>
  <si>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</si>
  <si>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</si>
  <si>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</si>
  <si>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</si>
  <si>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</si>
  <si>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</si>
  <si>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</si>
  <si>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</si>
  <si>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</si>
  <si>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</si>
  <si>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</si>
  <si>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</si>
  <si>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</si>
  <si>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</si>
  <si>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</si>
  <si>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</si>
  <si>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</si>
  <si>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</si>
  <si>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</si>
  <si>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</si>
  <si>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</si>
  <si>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</si>
  <si>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</si>
  <si>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</si>
  <si>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</si>
  <si>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</si>
  <si>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</si>
  <si>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</si>
  <si>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</si>
  <si>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</si>
  <si>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</si>
  <si>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</si>
  <si>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</si>
  <si>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</si>
  <si>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</si>
  <si>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</si>
  <si>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</si>
  <si>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</si>
  <si>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</si>
  <si>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</si>
  <si>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</si>
  <si>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</si>
  <si>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</si>
  <si>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</si>
  <si>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</si>
  <si>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</si>
  <si>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</si>
  <si>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</si>
  <si>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</si>
  <si>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</si>
  <si>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</si>
  <si>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</si>
  <si>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</si>
  <si>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</si>
  <si>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</si>
  <si>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</si>
  <si>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</si>
  <si>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</si>
  <si>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</si>
  <si>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</si>
  <si>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</si>
  <si>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</si>
  <si>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</si>
  <si>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</si>
  <si>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</si>
  <si>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</si>
  <si>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</si>
  <si>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</si>
  <si>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</si>
  <si>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</si>
  <si>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</si>
  <si>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</si>
  <si>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</si>
  <si>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</si>
  <si>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</si>
  <si>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</si>
  <si>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</si>
  <si>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</si>
  <si>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</si>
  <si>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</si>
  <si>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</si>
  <si>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</si>
  <si>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</si>
  <si>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</si>
  <si>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</si>
  <si>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</si>
  <si>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</si>
  <si>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</si>
  <si>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</si>
  <si>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</si>
  <si>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</si>
  <si>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</si>
  <si>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</si>
  <si>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</si>
  <si>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</si>
  <si>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</si>
  <si>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</si>
  <si>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</si>
  <si>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</si>
  <si>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</si>
  <si>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</si>
  <si>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</si>
  <si>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</si>
  <si>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</si>
  <si>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</si>
  <si>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</si>
  <si>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</si>
  <si>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</si>
  <si>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</si>
  <si>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</si>
  <si>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</si>
  <si>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</si>
  <si>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</si>
  <si>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</si>
  <si>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</si>
  <si>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</si>
  <si>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</si>
  <si>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</si>
  <si>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</si>
  <si>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</si>
  <si>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</si>
  <si>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</si>
  <si>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</si>
  <si>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</si>
  <si>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</si>
  <si>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</si>
  <si>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</si>
  <si>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</si>
  <si>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</si>
  <si>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</si>
  <si>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</si>
  <si>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</si>
  <si>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</si>
  <si>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</si>
  <si>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</si>
  <si>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</si>
  <si>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</si>
  <si>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</si>
  <si>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</si>
  <si>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</si>
  <si>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</si>
  <si>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</si>
  <si>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</si>
  <si>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</si>
  <si>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</si>
  <si>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</si>
  <si>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</si>
  <si>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</si>
  <si>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</si>
  <si>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</si>
  <si>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</si>
  <si>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</si>
  <si>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</si>
  <si>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</si>
  <si>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</si>
  <si>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</si>
  <si>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</si>
  <si>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</si>
  <si>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</si>
  <si>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</si>
  <si>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</si>
  <si>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</si>
  <si>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</si>
  <si>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</si>
  <si>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</si>
  <si>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</si>
  <si>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</si>
  <si>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</si>
  <si>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</si>
  <si>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</si>
  <si>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</si>
  <si>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</si>
  <si>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</si>
  <si>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</si>
  <si>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</si>
  <si>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</si>
  <si>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</si>
  <si>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</si>
  <si>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</si>
  <si>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</si>
  <si>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</si>
  <si>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</si>
  <si>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</si>
  <si>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</si>
  <si>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</si>
  <si>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</si>
  <si>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</si>
  <si>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</si>
  <si>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</si>
  <si>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</si>
  <si>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</si>
  <si>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</si>
  <si>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</si>
  <si>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</si>
  <si>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</si>
  <si>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</si>
  <si>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</si>
  <si>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</si>
  <si>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</si>
  <si>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</si>
  <si>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</si>
  <si>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</si>
  <si>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</si>
  <si>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</si>
  <si>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</si>
  <si>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</si>
  <si>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</si>
  <si>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</si>
  <si>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</si>
  <si>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</si>
  <si>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</si>
  <si>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</si>
  <si>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</si>
  <si>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</si>
  <si>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</si>
  <si>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</si>
  <si>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</si>
  <si>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</si>
  <si>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</si>
  <si>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</si>
  <si>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</si>
  <si>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</si>
  <si>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</si>
  <si>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</si>
  <si>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</si>
  <si>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</si>
  <si>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</si>
  <si>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</si>
  <si>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</si>
  <si>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</si>
  <si>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</si>
  <si>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</si>
  <si>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</si>
  <si>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</si>
  <si>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</si>
  <si>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</si>
  <si>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</si>
  <si>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</si>
  <si>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</si>
  <si>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</si>
  <si>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</si>
  <si>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</si>
  <si>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</si>
  <si>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</si>
  <si>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</si>
  <si>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</si>
  <si>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</si>
  <si>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</si>
  <si>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</si>
  <si>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</si>
  <si>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</si>
  <si>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</si>
  <si>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</si>
  <si>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</si>
  <si>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</si>
  <si>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</si>
  <si>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</si>
  <si>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</si>
  <si>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</si>
  <si>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</si>
  <si>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</si>
  <si>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</si>
  <si>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</si>
  <si>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</si>
  <si>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</si>
  <si>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</si>
  <si>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</si>
  <si>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</si>
  <si>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</si>
  <si>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</si>
  <si>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</si>
  <si>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</si>
  <si>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</si>
  <si>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</si>
  <si>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</si>
  <si>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</si>
  <si>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</si>
  <si>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</si>
  <si>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</si>
  <si>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</si>
  <si>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</si>
  <si>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</si>
  <si>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</si>
  <si>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</si>
  <si>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</si>
  <si>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</si>
  <si>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</si>
  <si>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</si>
  <si>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</si>
  <si>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</si>
  <si>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</si>
  <si>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</si>
  <si>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</si>
  <si>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</si>
  <si>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</si>
  <si>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</si>
  <si>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</si>
  <si>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</si>
  <si>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</si>
  <si>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</si>
  <si>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</si>
  <si>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</si>
  <si>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</si>
  <si>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</si>
  <si>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</si>
  <si>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</si>
  <si>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</si>
  <si>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</si>
  <si>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</si>
  <si>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</si>
  <si>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</si>
  <si>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</si>
  <si>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</si>
  <si>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</si>
  <si>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</si>
  <si>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</si>
  <si>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</si>
  <si>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</si>
  <si>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</si>
  <si>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</si>
  <si>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</si>
  <si>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</si>
  <si>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</si>
  <si>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</si>
  <si>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</si>
  <si>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</si>
  <si>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</si>
  <si>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</si>
  <si>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</si>
  <si>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</si>
  <si>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</si>
  <si>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</si>
  <si>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</si>
  <si>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</si>
  <si>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</si>
  <si>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</si>
  <si>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</si>
  <si>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</si>
  <si>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</si>
  <si>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</si>
  <si>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</si>
  <si>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</si>
  <si>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</si>
  <si>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</si>
  <si>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</si>
  <si>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</si>
  <si>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</si>
  <si>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</si>
  <si>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</si>
  <si>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</si>
  <si>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</si>
  <si>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</si>
  <si>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</si>
  <si>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</si>
  <si>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</si>
  <si>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</si>
  <si>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</si>
  <si>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</si>
  <si>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</si>
  <si>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</si>
  <si>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</si>
  <si>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</si>
  <si>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</si>
  <si>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</si>
  <si>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</si>
  <si>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</si>
  <si>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</si>
  <si>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</si>
  <si>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</si>
  <si>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</si>
  <si>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</si>
  <si>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</si>
  <si>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</si>
  <si>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</si>
  <si>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</si>
  <si>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</si>
  <si>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</si>
  <si>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</si>
  <si>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</si>
  <si>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</si>
  <si>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</si>
  <si>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</si>
  <si>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</si>
  <si>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</si>
  <si>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</si>
  <si>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</si>
  <si>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</si>
  <si>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</si>
  <si>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</si>
  <si>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</si>
  <si>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</si>
  <si>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</si>
  <si>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</si>
  <si>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</si>
  <si>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</si>
  <si>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</si>
  <si>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</si>
  <si>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</si>
  <si>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</si>
  <si>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</si>
  <si>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</si>
  <si>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</si>
  <si>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</si>
  <si>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</si>
  <si>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</si>
  <si>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</si>
  <si>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</si>
  <si>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</si>
  <si>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</si>
  <si>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</si>
  <si>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</si>
  <si>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</si>
  <si>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</si>
  <si>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</si>
  <si>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</si>
  <si>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</si>
  <si>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</si>
  <si>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</si>
  <si>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</si>
  <si>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</si>
  <si>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</si>
  <si>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</si>
  <si>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</si>
  <si>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</si>
  <si>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</si>
  <si>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</si>
  <si>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</si>
  <si>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</si>
  <si>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</si>
  <si>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</si>
  <si>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</si>
  <si>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</si>
  <si>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</si>
  <si>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</si>
  <si>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</si>
  <si>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</si>
  <si>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</si>
  <si>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</si>
  <si>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</si>
  <si>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</si>
  <si>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</si>
  <si>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</si>
  <si>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</si>
  <si>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</si>
  <si>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</si>
  <si>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</si>
  <si>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</si>
  <si>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</si>
  <si>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</si>
  <si>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</si>
  <si>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</si>
  <si>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</si>
  <si>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</si>
  <si>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</si>
  <si>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</si>
  <si>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</si>
  <si>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</si>
  <si>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</si>
  <si>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</si>
  <si>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</si>
  <si>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</si>
  <si>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</si>
  <si>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</si>
  <si>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</si>
  <si>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</si>
  <si>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</si>
  <si>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</si>
  <si>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</si>
  <si>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</si>
  <si>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</si>
  <si>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</si>
  <si>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</si>
  <si>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</si>
  <si>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</si>
  <si>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</si>
  <si>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</si>
  <si>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</si>
  <si>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</si>
  <si>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</si>
  <si>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</si>
  <si>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</si>
  <si>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</si>
  <si>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</si>
  <si>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</si>
  <si>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</si>
  <si>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</si>
  <si>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</si>
  <si>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</si>
  <si>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</si>
  <si>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</si>
  <si>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</si>
  <si>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</si>
  <si>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</si>
  <si>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</si>
  <si>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</si>
  <si>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</si>
  <si>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</si>
  <si>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</si>
  <si>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</si>
  <si>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</si>
  <si>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</si>
  <si>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</si>
  <si>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</si>
  <si>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</si>
  <si>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</si>
  <si>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</si>
  <si>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</si>
  <si>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</si>
  <si>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</si>
  <si>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</si>
  <si>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</si>
  <si>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</si>
  <si>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</si>
  <si>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</si>
  <si>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</si>
  <si>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</si>
  <si>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</si>
  <si>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</si>
  <si>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</si>
  <si>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</si>
  <si>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</si>
  <si>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</si>
  <si>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</si>
  <si>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</si>
  <si>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</si>
  <si>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</si>
  <si>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</si>
  <si>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</si>
  <si>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</si>
  <si>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</si>
  <si>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</si>
  <si>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</si>
  <si>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</si>
  <si>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</si>
  <si>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</si>
  <si>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</si>
  <si>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</si>
  <si>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</si>
  <si>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</si>
  <si>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</si>
  <si>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</si>
  <si>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</si>
  <si>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</si>
  <si>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</si>
  <si>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</si>
  <si>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</si>
  <si>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</si>
  <si>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</si>
  <si>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</si>
  <si>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</si>
  <si>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</si>
  <si>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</si>
  <si>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</si>
  <si>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</si>
  <si>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</si>
  <si>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</si>
  <si>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</si>
  <si>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</si>
  <si>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</si>
  <si>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</si>
  <si>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</si>
  <si>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</si>
  <si>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</si>
  <si>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</si>
  <si>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</si>
  <si>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</si>
  <si>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</si>
  <si>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</si>
  <si>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</si>
  <si>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</si>
  <si>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</si>
  <si>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</si>
  <si>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</si>
  <si>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</si>
  <si>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</si>
  <si>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</si>
  <si>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</si>
  <si>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</si>
  <si>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</si>
  <si>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</si>
  <si>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</si>
  <si>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</si>
  <si>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</si>
  <si>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</si>
  <si>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</si>
  <si>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</si>
  <si>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</si>
  <si>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</si>
  <si>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</si>
  <si>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</si>
  <si>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</si>
  <si>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</si>
  <si>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</si>
  <si>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</si>
  <si>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</si>
  <si>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</si>
  <si>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</si>
  <si>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</si>
  <si>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</si>
  <si>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</si>
  <si>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</si>
  <si>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</si>
  <si>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</si>
  <si>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</si>
  <si>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</si>
  <si>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</si>
  <si>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</si>
  <si>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</si>
  <si>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</si>
  <si>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</si>
  <si>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</si>
  <si>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</si>
  <si>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</si>
  <si>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</si>
  <si>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</si>
  <si>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</si>
  <si>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</si>
  <si>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</si>
  <si>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</si>
  <si>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</si>
  <si>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</si>
  <si>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</si>
  <si>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</si>
  <si>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</si>
  <si>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</si>
  <si>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</si>
  <si>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</si>
  <si>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</si>
  <si>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</si>
  <si>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</si>
  <si>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</si>
  <si>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</si>
  <si>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</si>
  <si>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</si>
  <si>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</si>
  <si>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</si>
  <si>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</si>
  <si>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</si>
  <si>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</si>
  <si>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</si>
  <si>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</si>
  <si>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</si>
  <si>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</si>
  <si>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</si>
  <si>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</si>
  <si>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</si>
  <si>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</si>
  <si>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</si>
  <si>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</si>
  <si>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</si>
  <si>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</si>
  <si>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</si>
  <si>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</si>
  <si>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</si>
  <si>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</si>
  <si>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</si>
  <si>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</si>
  <si>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</si>
  <si>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</si>
  <si>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</si>
  <si>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</si>
  <si>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</si>
  <si>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</si>
  <si>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</si>
  <si>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</si>
  <si>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</si>
  <si>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</si>
  <si>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</si>
  <si>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</si>
  <si>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</si>
  <si>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</si>
  <si>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</si>
  <si>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</si>
  <si>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</si>
  <si>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</si>
  <si>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</si>
  <si>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</si>
  <si>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</si>
  <si>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</si>
  <si>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</si>
  <si>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</si>
  <si>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</si>
  <si>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</si>
  <si>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</si>
  <si>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</si>
  <si>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</si>
  <si>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</si>
  <si>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</si>
  <si>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</si>
  <si>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</si>
  <si>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</si>
  <si>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</si>
  <si>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</si>
  <si>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</si>
  <si>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</si>
  <si>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</si>
  <si>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</si>
  <si>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</si>
  <si>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</si>
  <si>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</si>
  <si>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</si>
  <si>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</si>
  <si>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</si>
  <si>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</si>
  <si>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</si>
  <si>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</si>
  <si>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</si>
  <si>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</si>
  <si>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</si>
  <si>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</si>
  <si>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</si>
  <si>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</si>
  <si>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</si>
  <si>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</si>
  <si>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</si>
  <si>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</si>
  <si>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</si>
  <si>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</si>
  <si>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</si>
  <si>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</si>
  <si>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</si>
  <si>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</si>
  <si>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</si>
  <si>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</si>
  <si>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</si>
  <si>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</si>
  <si>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</si>
  <si>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</si>
  <si>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</si>
  <si>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</si>
  <si>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</si>
  <si>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</si>
  <si>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</si>
  <si>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</si>
  <si>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</si>
  <si>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</si>
  <si>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</si>
  <si>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</si>
  <si>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</si>
  <si>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</si>
  <si>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</si>
  <si>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</si>
  <si>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</si>
  <si>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</si>
  <si>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</si>
  <si>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</si>
  <si>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</si>
  <si>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</si>
  <si>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</si>
  <si>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</si>
  <si>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</si>
  <si>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</si>
  <si>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</si>
  <si>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</si>
  <si>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</si>
  <si>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</si>
  <si>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</si>
  <si>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</si>
  <si>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</si>
  <si>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</si>
  <si>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</si>
  <si>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</si>
  <si>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</si>
  <si>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</si>
  <si>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</si>
  <si>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</si>
  <si>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</si>
  <si>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</si>
  <si>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</si>
  <si>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</si>
  <si>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</si>
  <si>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</si>
  <si>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</si>
  <si>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</si>
  <si>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</si>
  <si>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</si>
  <si>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</si>
  <si>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</si>
  <si>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</si>
  <si>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</si>
  <si>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</si>
  <si>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</si>
  <si>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</si>
  <si>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</si>
  <si>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</si>
  <si>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</si>
  <si>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</si>
  <si>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</si>
  <si>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</si>
  <si>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</si>
  <si>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</si>
  <si>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</si>
  <si>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</si>
  <si>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</si>
  <si>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</si>
  <si>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</si>
  <si>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</si>
  <si>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</si>
  <si>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</si>
  <si>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</si>
  <si>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</si>
  <si>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</si>
  <si>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</si>
  <si>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</si>
  <si>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</si>
  <si>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</si>
  <si>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</si>
  <si>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</si>
  <si>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</si>
  <si>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</si>
  <si>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</si>
  <si>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</si>
  <si>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</si>
  <si>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</si>
  <si>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</si>
  <si>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</si>
  <si>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</si>
  <si>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</si>
  <si>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</si>
  <si>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</si>
  <si>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</si>
  <si>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</si>
  <si>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</si>
  <si>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</si>
  <si>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</si>
  <si>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</si>
  <si>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</si>
  <si>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</si>
  <si>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</si>
  <si>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</si>
  <si>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</si>
  <si>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</si>
  <si>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</si>
  <si>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</si>
  <si>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</si>
  <si>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</si>
  <si>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</si>
  <si>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</si>
  <si>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</si>
  <si>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</si>
  <si>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</si>
  <si>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</si>
  <si>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</si>
  <si>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</si>
  <si>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</si>
  <si>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</si>
  <si>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</si>
  <si>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</si>
  <si>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</si>
  <si>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</si>
  <si>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</si>
  <si>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</si>
  <si>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</si>
  <si>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</si>
  <si>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</si>
  <si>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</si>
  <si>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</si>
  <si>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</si>
  <si>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</si>
  <si>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</si>
  <si>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</si>
  <si>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</si>
  <si>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</si>
  <si>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</si>
  <si>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</si>
  <si>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</si>
  <si>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</si>
  <si>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</si>
  <si>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</si>
  <si>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</si>
  <si>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</si>
  <si>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</si>
  <si>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</si>
  <si>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</si>
  <si>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</si>
  <si>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</si>
  <si>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</si>
  <si>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</si>
  <si>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</si>
  <si>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</si>
  <si>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</si>
  <si>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</si>
  <si>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</si>
  <si>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</si>
  <si>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</si>
  <si>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</si>
  <si>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</si>
  <si>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</si>
  <si>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</si>
  <si>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</si>
  <si>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</si>
  <si>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</si>
  <si>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</si>
  <si>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</si>
  <si>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</si>
  <si>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</si>
  <si>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</si>
  <si>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</si>
  <si>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</si>
  <si>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</si>
  <si>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</si>
  <si>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</si>
  <si>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</si>
  <si>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</si>
  <si>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</si>
  <si>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</si>
  <si>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</si>
  <si>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</si>
  <si>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</si>
  <si>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</si>
  <si>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</si>
  <si>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</si>
  <si>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</si>
  <si>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</si>
  <si>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</si>
  <si>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</si>
  <si>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</si>
  <si>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</si>
  <si>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</si>
  <si>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</si>
  <si>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</si>
  <si>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</si>
  <si>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</si>
  <si>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</si>
  <si>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</si>
  <si>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</si>
  <si>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</si>
  <si>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</si>
  <si>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</si>
  <si>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</si>
  <si>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</si>
  <si>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</si>
  <si>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</si>
  <si>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</si>
  <si>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</si>
  <si>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</si>
  <si>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</si>
  <si>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</si>
  <si>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</si>
  <si>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</si>
  <si>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</si>
  <si>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</si>
  <si>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</si>
  <si>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</si>
  <si>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</si>
  <si>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</si>
  <si>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</si>
  <si>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</si>
  <si>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</si>
  <si>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</si>
  <si>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</si>
  <si>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</si>
  <si>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</si>
  <si>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</si>
  <si>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</si>
  <si>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</si>
  <si>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</si>
  <si>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</si>
  <si>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</si>
  <si>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</si>
  <si>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</si>
  <si>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</si>
  <si>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</si>
  <si>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</si>
  <si>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</si>
  <si>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</si>
  <si>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</si>
  <si>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</si>
  <si>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</si>
  <si>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</si>
  <si>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</si>
  <si>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</si>
  <si>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</si>
  <si>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</si>
  <si>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</si>
  <si>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</si>
  <si>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</si>
  <si>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</si>
  <si>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</si>
  <si>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</si>
  <si>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</si>
  <si>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</si>
  <si>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</si>
  <si>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</si>
  <si>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</si>
  <si>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</si>
  <si>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</si>
  <si>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</si>
  <si>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</si>
  <si>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</si>
  <si>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</si>
  <si>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</si>
  <si>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</si>
  <si>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</si>
  <si>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</si>
  <si>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</si>
  <si>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</si>
  <si>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</si>
  <si>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</si>
  <si>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</si>
  <si>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</si>
  <si>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</si>
  <si>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</si>
  <si>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</si>
  <si>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</si>
  <si>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</si>
  <si>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</si>
  <si>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</si>
  <si>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</si>
  <si>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</si>
  <si>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</si>
  <si>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</si>
  <si>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</si>
  <si>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</si>
  <si>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</si>
  <si>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</si>
  <si>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</si>
  <si>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</si>
  <si>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</si>
  <si>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</si>
  <si>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</si>
  <si>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</si>
  <si>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</si>
  <si>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</si>
  <si>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</si>
  <si>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</si>
  <si>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</si>
  <si>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</si>
  <si>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</si>
  <si>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</si>
  <si>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</si>
  <si>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</si>
  <si>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</si>
  <si>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</si>
  <si>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</si>
  <si>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</si>
  <si>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</si>
  <si>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</si>
  <si>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</si>
  <si>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</si>
  <si>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</si>
  <si>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</si>
  <si>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</si>
  <si>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</si>
  <si>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</si>
  <si>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</si>
  <si>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</si>
  <si>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</si>
  <si>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</si>
  <si>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</si>
  <si>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</si>
  <si>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</si>
  <si>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</si>
  <si>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</si>
  <si>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</si>
  <si>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</si>
  <si>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</si>
  <si>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</si>
  <si>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</si>
  <si>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</si>
  <si>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</si>
  <si>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</si>
  <si>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</si>
  <si>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</si>
  <si>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</si>
  <si>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</si>
  <si>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</si>
  <si>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</si>
  <si>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</si>
  <si>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</si>
  <si>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</si>
  <si>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</si>
  <si>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</si>
  <si>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</si>
  <si>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</si>
  <si>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</si>
  <si>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</si>
  <si>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</si>
  <si>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</si>
  <si>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</si>
  <si>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</si>
  <si>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</si>
  <si>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</si>
  <si>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</si>
  <si>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</si>
  <si>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</si>
  <si>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</si>
  <si>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</si>
  <si>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</si>
  <si>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</si>
  <si>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</si>
  <si>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</si>
  <si>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</si>
  <si>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</si>
  <si>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</si>
  <si>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</si>
  <si>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</si>
  <si>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</si>
  <si>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</si>
  <si>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</si>
  <si>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</si>
  <si>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</si>
  <si>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</si>
  <si>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</si>
  <si>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</si>
  <si>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</si>
  <si>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</si>
  <si>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</si>
  <si>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</si>
  <si>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</si>
  <si>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</si>
  <si>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</si>
  <si>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</si>
  <si>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</si>
  <si>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</si>
  <si>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</si>
  <si>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</si>
  <si>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</si>
  <si>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</si>
  <si>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</si>
  <si>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</si>
  <si>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</si>
  <si>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</si>
  <si>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</si>
  <si>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</si>
  <si>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</si>
  <si>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</si>
  <si>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</si>
  <si>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</si>
  <si>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</si>
  <si>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</si>
  <si>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</si>
  <si>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</si>
  <si>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</si>
  <si>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</si>
  <si>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</si>
  <si>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</si>
  <si>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</si>
  <si>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</si>
  <si>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</si>
  <si>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</si>
  <si>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</si>
  <si>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</si>
  <si>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</si>
  <si>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</si>
  <si>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</si>
  <si>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</si>
  <si>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</si>
  <si>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</si>
  <si>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</si>
  <si>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</si>
  <si>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</si>
  <si>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</si>
  <si>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</si>
  <si>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</si>
  <si>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</si>
  <si>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</si>
  <si>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</si>
  <si>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</si>
  <si>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</si>
  <si>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</si>
  <si>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</si>
  <si>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</si>
  <si>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</si>
  <si>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</si>
  <si>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</si>
  <si>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</si>
  <si>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</si>
  <si>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</si>
  <si>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</si>
  <si>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</si>
  <si>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</si>
  <si>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</si>
  <si>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</si>
  <si>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</si>
  <si>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</si>
  <si>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</si>
  <si>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</si>
  <si>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</si>
  <si>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</si>
  <si>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</si>
  <si>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</si>
  <si>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</si>
  <si>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</si>
  <si>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</si>
  <si>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</si>
  <si>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</si>
  <si>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</si>
  <si>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</si>
  <si>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</si>
  <si>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</si>
  <si>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</si>
  <si>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</si>
  <si>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</si>
  <si>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</si>
  <si>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</si>
  <si>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</si>
  <si>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</si>
  <si>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</si>
  <si>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</si>
  <si>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</si>
  <si>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</si>
  <si>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</si>
  <si>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</si>
  <si>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</si>
  <si>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</si>
  <si>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</si>
  <si>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</si>
  <si>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</si>
  <si>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</si>
  <si>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</si>
  <si>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</si>
  <si>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</si>
  <si>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</si>
  <si>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</si>
  <si>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</si>
  <si>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</si>
  <si>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</si>
  <si>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</si>
  <si>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</si>
  <si>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</si>
  <si>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</si>
  <si>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</si>
  <si>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</si>
  <si>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</si>
  <si>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</si>
  <si>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</si>
  <si>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</si>
  <si>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</si>
  <si>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</si>
  <si>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</si>
  <si>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</si>
  <si>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</si>
  <si>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</si>
  <si>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</si>
  <si>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</si>
  <si>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</si>
  <si>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</si>
  <si>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</si>
  <si>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</si>
  <si>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</si>
  <si>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</si>
  <si>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</si>
  <si>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</si>
  <si>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</si>
  <si>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</si>
  <si>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</si>
  <si>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</si>
  <si>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</si>
  <si>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</si>
  <si>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</si>
  <si>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</si>
  <si>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</si>
  <si>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</si>
  <si>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</si>
  <si>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</si>
  <si>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</si>
  <si>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</si>
  <si>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</si>
  <si>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</si>
  <si>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</si>
  <si>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</si>
  <si>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</si>
  <si>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</si>
  <si>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</si>
  <si>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</si>
  <si>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</si>
  <si>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</si>
  <si>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</si>
  <si>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</si>
  <si>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</si>
  <si>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</si>
  <si>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</si>
  <si>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</si>
  <si>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</si>
  <si>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</si>
  <si>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</si>
  <si>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</si>
  <si>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</si>
  <si>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</si>
  <si>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</si>
  <si>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</si>
  <si>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</si>
  <si>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</si>
  <si>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</si>
  <si>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</si>
  <si>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</si>
  <si>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</si>
  <si>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</si>
  <si>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</si>
  <si>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</si>
  <si>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</si>
  <si>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</si>
  <si>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</si>
  <si>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</si>
  <si>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</si>
  <si>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</si>
  <si>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</si>
  <si>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</si>
  <si>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</si>
  <si>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</si>
  <si>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</si>
  <si>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</si>
  <si>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</si>
  <si>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</si>
  <si>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</si>
  <si>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</si>
  <si>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</si>
  <si>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</si>
  <si>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</si>
  <si>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</si>
  <si>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</si>
  <si>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</si>
  <si>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</si>
  <si>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</si>
  <si>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</si>
  <si>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</si>
  <si>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</si>
  <si>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</si>
  <si>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</si>
  <si>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</si>
  <si>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</si>
  <si>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</si>
  <si>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</si>
  <si>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</si>
  <si>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</si>
  <si>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</si>
  <si>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</si>
  <si>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</si>
  <si>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</si>
  <si>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</si>
  <si>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</si>
  <si>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</si>
  <si>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</si>
  <si>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</si>
  <si>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</si>
  <si>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</si>
  <si>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</si>
  <si>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</si>
  <si>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</si>
  <si>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</si>
  <si>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</si>
  <si>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</si>
  <si>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</si>
  <si>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</si>
  <si>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</si>
  <si>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</si>
  <si>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</si>
  <si>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</si>
  <si>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</si>
  <si>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</si>
  <si>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</si>
  <si>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</si>
  <si>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</si>
  <si>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</si>
  <si>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</si>
  <si>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</si>
  <si>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</si>
  <si>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</si>
  <si>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</si>
  <si>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</si>
  <si>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</si>
  <si>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</si>
  <si>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</si>
  <si>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</si>
  <si>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</si>
  <si>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</si>
  <si>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</si>
  <si>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</si>
  <si>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</si>
  <si>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</si>
  <si>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</si>
  <si>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</si>
  <si>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</si>
  <si>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</si>
  <si>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</si>
  <si>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</si>
  <si>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</si>
  <si>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</si>
  <si>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</si>
  <si>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</si>
  <si>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</si>
  <si>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</si>
  <si>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</si>
  <si>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</si>
  <si>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</si>
  <si>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</si>
  <si>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</si>
  <si>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</si>
  <si>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</si>
  <si>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</si>
  <si>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</si>
  <si>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</si>
  <si>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</si>
  <si>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</si>
  <si>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</si>
  <si>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</si>
  <si>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</si>
  <si>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</si>
  <si>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</si>
  <si>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</si>
  <si>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</si>
  <si>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</si>
  <si>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</si>
  <si>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</si>
  <si>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</si>
  <si>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</si>
  <si>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</si>
  <si>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</si>
  <si>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</si>
  <si>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</si>
  <si>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</si>
  <si>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</si>
  <si>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</si>
  <si>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</si>
  <si>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</si>
  <si>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</si>
  <si>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</si>
  <si>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</si>
  <si>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</si>
  <si>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</si>
  <si>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</si>
  <si>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</si>
  <si>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</si>
  <si>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</si>
  <si>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</si>
  <si>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</si>
  <si>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</si>
  <si>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</si>
  <si>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</si>
  <si>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</si>
  <si>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</si>
  <si>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</si>
  <si>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</si>
  <si>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</si>
  <si>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</si>
  <si>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</si>
  <si>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</si>
  <si>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</si>
  <si>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</si>
  <si>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</si>
  <si>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</si>
  <si>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</si>
  <si>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</si>
  <si>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</si>
  <si>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</si>
  <si>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</si>
  <si>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</si>
  <si>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</si>
  <si>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</si>
  <si>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</si>
  <si>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</si>
  <si>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</si>
  <si>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</si>
  <si>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</si>
  <si>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</si>
  <si>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</si>
  <si>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</si>
  <si>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</si>
  <si>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</si>
  <si>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</si>
  <si>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</si>
  <si>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</si>
  <si>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</si>
  <si>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</si>
  <si>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</si>
  <si>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</si>
  <si>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</si>
  <si>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</si>
  <si>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</si>
  <si>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</si>
  <si>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</si>
  <si>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</si>
  <si>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</si>
  <si>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</si>
  <si>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</si>
  <si>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</si>
  <si>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</si>
  <si>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</si>
  <si>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</si>
  <si>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</si>
  <si>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</si>
  <si>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</si>
  <si>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</si>
  <si>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</si>
  <si>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</si>
  <si>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</si>
  <si>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</si>
  <si>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</si>
  <si>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</si>
  <si>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</si>
  <si>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</si>
  <si>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</si>
  <si>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</si>
  <si>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</si>
  <si>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</si>
  <si>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</si>
  <si>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</si>
  <si>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</si>
  <si>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</si>
  <si>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</si>
  <si>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</si>
  <si>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</si>
  <si>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</si>
  <si>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</si>
  <si>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</si>
  <si>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</si>
  <si>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</si>
  <si>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</si>
  <si>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</si>
  <si>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</si>
  <si>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</si>
  <si>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</si>
  <si>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</si>
  <si>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</si>
  <si>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</si>
  <si>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</si>
  <si>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</si>
  <si>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</si>
  <si>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</si>
  <si>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</si>
  <si>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</si>
  <si>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</si>
  <si>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</si>
  <si>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</si>
  <si>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</si>
  <si>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</si>
  <si>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</si>
  <si>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</si>
  <si>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</si>
  <si>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</si>
  <si>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</si>
  <si>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</si>
  <si>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</si>
  <si>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</si>
  <si>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</si>
  <si>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</si>
  <si>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</si>
  <si>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</si>
  <si>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</si>
  <si>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</si>
  <si>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</si>
  <si>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</si>
  <si>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</si>
  <si>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</si>
  <si>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</si>
  <si>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</si>
  <si>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</si>
  <si>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</si>
  <si>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</si>
  <si>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</si>
  <si>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</si>
  <si>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</si>
  <si>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</si>
  <si>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</si>
  <si>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</si>
  <si>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</si>
  <si>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</si>
  <si>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</si>
  <si>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</si>
  <si>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</si>
  <si>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</si>
  <si>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</si>
  <si>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</si>
  <si>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</si>
  <si>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</si>
  <si>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</si>
  <si>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</si>
  <si>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</si>
  <si>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</si>
  <si>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</si>
  <si>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</si>
  <si>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</si>
  <si>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</si>
  <si>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</si>
  <si>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</si>
  <si>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</si>
  <si>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</si>
  <si>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</si>
  <si>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</si>
  <si>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</si>
  <si>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</si>
  <si>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</si>
  <si>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</si>
  <si>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</si>
  <si>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</si>
  <si>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</si>
  <si>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</si>
  <si>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</si>
  <si>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</si>
  <si>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</si>
  <si>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</si>
  <si>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</si>
  <si>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</si>
  <si>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</si>
  <si>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</si>
  <si>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</si>
  <si>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</si>
  <si>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</si>
  <si>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</si>
  <si>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</si>
  <si>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</si>
  <si>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</si>
  <si>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</si>
  <si>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</si>
  <si>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</si>
  <si>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</si>
  <si>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</si>
  <si>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</si>
  <si>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</si>
  <si>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</si>
  <si>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</si>
  <si>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</si>
  <si>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</si>
  <si>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</si>
  <si>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</si>
  <si>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</si>
  <si>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</si>
  <si>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</si>
  <si>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</si>
  <si>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</si>
  <si>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</si>
  <si>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</si>
  <si>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</si>
  <si>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</si>
  <si>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</si>
  <si>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</si>
  <si>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</si>
  <si>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</si>
  <si>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</si>
  <si>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</si>
  <si>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</si>
  <si>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</si>
  <si>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</si>
  <si>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</si>
  <si>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</si>
  <si>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</si>
  <si>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</si>
  <si>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</si>
  <si>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</si>
  <si>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</si>
  <si>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</si>
  <si>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</si>
  <si>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</si>
  <si>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</si>
  <si>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</si>
  <si>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</si>
  <si>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</si>
  <si>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</si>
  <si>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</si>
  <si>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</si>
  <si>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</si>
  <si>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</si>
  <si>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</si>
  <si>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</si>
  <si>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</si>
  <si>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</si>
  <si>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</si>
  <si>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</si>
  <si>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</si>
  <si>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</si>
  <si>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</si>
  <si>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</si>
  <si>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</si>
  <si>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</si>
  <si>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</si>
  <si>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</si>
  <si>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</si>
  <si>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</si>
  <si>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</si>
  <si>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</si>
  <si>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</si>
  <si>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</si>
  <si>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</si>
  <si>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</si>
  <si>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</si>
  <si>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</si>
  <si>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</si>
  <si>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</si>
  <si>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</si>
  <si>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</si>
  <si>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</si>
  <si>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</si>
  <si>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</si>
  <si>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</si>
  <si>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</si>
  <si>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</si>
  <si>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</si>
  <si>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</si>
  <si>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</si>
  <si>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</si>
  <si>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</si>
  <si>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</si>
  <si>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</si>
  <si>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</si>
  <si>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</si>
  <si>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</si>
  <si>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</si>
  <si>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</si>
  <si>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</si>
  <si>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</si>
  <si>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</si>
  <si>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</si>
  <si>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</si>
  <si>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</si>
  <si>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</si>
  <si>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</si>
  <si>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</si>
  <si>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</si>
  <si>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</si>
  <si>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</si>
  <si>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</si>
  <si>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</si>
  <si>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</si>
  <si>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</si>
  <si>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</si>
  <si>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</si>
  <si>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</si>
  <si>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</si>
  <si>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</si>
  <si>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</si>
  <si>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</si>
  <si>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</si>
  <si>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</si>
  <si>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</si>
  <si>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</si>
  <si>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</si>
  <si>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</si>
  <si>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</si>
  <si>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</si>
  <si>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</si>
  <si>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</si>
  <si>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</si>
  <si>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</si>
  <si>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</si>
  <si>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</si>
  <si>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</si>
  <si>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</si>
  <si>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</si>
  <si>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</si>
  <si>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</si>
  <si>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</si>
  <si>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</si>
  <si>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</si>
  <si>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</si>
  <si>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</si>
  <si>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</si>
  <si>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</si>
  <si>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</si>
  <si>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</si>
  <si>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</si>
  <si>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</si>
  <si>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</si>
  <si>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</si>
  <si>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</si>
  <si>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</si>
  <si>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</si>
  <si>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</si>
  <si>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</si>
  <si>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</si>
  <si>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</si>
  <si>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</si>
  <si>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</si>
  <si>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</si>
  <si>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</si>
  <si>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</si>
  <si>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</si>
  <si>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</si>
  <si>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</si>
  <si>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</si>
  <si>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</si>
  <si>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</si>
  <si>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</si>
  <si>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</si>
  <si>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</si>
  <si>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</si>
  <si>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</si>
  <si>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</si>
  <si>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</si>
  <si>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</si>
  <si>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</si>
  <si>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</si>
  <si>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</si>
  <si>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</si>
  <si>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</si>
  <si>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</si>
  <si>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</si>
  <si>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</si>
  <si>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</si>
  <si>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</si>
  <si>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</si>
  <si>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</si>
  <si>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</si>
  <si>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</si>
  <si>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</si>
  <si>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</si>
  <si>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</si>
  <si>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</si>
  <si>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</si>
  <si>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</si>
  <si>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</si>
  <si>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</si>
  <si>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</si>
  <si>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</si>
  <si>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</si>
  <si>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</si>
  <si>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</si>
  <si>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</si>
  <si>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</si>
  <si>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</si>
  <si>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</si>
  <si>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</si>
  <si>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</si>
  <si>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</si>
  <si>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</si>
  <si>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</si>
  <si>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</si>
  <si>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</si>
  <si>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</si>
  <si>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</si>
  <si>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</si>
  <si>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</si>
  <si>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</si>
  <si>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</si>
  <si>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</si>
  <si>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</si>
  <si>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</si>
  <si>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</si>
  <si>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</si>
  <si>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</si>
  <si>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</si>
  <si>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</si>
  <si>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</si>
  <si>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</si>
  <si>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</si>
  <si>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</si>
  <si>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</si>
  <si>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</si>
  <si>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</si>
  <si>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</si>
  <si>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</si>
  <si>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</si>
  <si>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</si>
  <si>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</si>
  <si>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</si>
  <si>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</si>
  <si>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</si>
  <si>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</si>
  <si>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</si>
  <si>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</si>
  <si>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</si>
  <si>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</si>
  <si>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</si>
  <si>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</si>
  <si>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</si>
  <si>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</si>
  <si>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</si>
  <si>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</si>
  <si>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</si>
  <si>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</si>
  <si>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</si>
  <si>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</si>
  <si>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</si>
  <si>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</si>
  <si>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</si>
  <si>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</si>
  <si>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</si>
  <si>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</si>
  <si>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</si>
  <si>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</si>
  <si>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</si>
  <si>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</si>
  <si>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</si>
  <si>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</si>
  <si>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</si>
  <si>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</si>
  <si>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</si>
  <si>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</si>
  <si>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</si>
  <si>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</si>
  <si>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</si>
  <si>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</si>
  <si>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</si>
  <si>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</si>
  <si>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</si>
  <si>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</si>
  <si>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</si>
  <si>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</si>
  <si>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</si>
  <si>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</si>
  <si>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</si>
  <si>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</si>
  <si>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</si>
  <si>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</si>
  <si>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</si>
  <si>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</si>
  <si>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</si>
  <si>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</si>
  <si>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</si>
  <si>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</si>
  <si>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</si>
  <si>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</si>
  <si>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</si>
  <si>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</si>
  <si>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</si>
  <si>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</si>
  <si>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</si>
  <si>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</si>
  <si>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</si>
  <si>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</si>
  <si>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</si>
  <si>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</si>
  <si>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</si>
  <si>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</si>
  <si>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</si>
  <si>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</si>
  <si>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</si>
  <si>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</si>
  <si>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</si>
  <si>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</si>
  <si>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</si>
  <si>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</si>
  <si>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</si>
  <si>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</si>
  <si>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</si>
  <si>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</si>
  <si>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</si>
  <si>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</si>
  <si>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</si>
  <si>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</si>
  <si>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</si>
  <si>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</si>
  <si>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</si>
  <si>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</si>
  <si>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</si>
  <si>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</si>
  <si>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</si>
  <si>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</si>
  <si>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</si>
  <si>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</si>
  <si>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</si>
  <si>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</si>
  <si>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</si>
  <si>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</si>
  <si>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</si>
  <si>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</si>
  <si>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</si>
  <si>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</si>
  <si>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</si>
  <si>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</si>
  <si>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</si>
  <si>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</si>
  <si>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</si>
  <si>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</si>
  <si>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</si>
  <si>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</si>
  <si>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</si>
  <si>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</si>
  <si>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</si>
  <si>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</si>
  <si>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</si>
  <si>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</si>
  <si>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</si>
  <si>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</si>
  <si>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</si>
  <si>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</si>
  <si>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</si>
  <si>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</si>
  <si>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</si>
  <si>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</si>
  <si>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</si>
  <si>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</si>
  <si>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</si>
  <si>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</si>
  <si>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</si>
  <si>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</si>
  <si>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</si>
  <si>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</si>
  <si>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</si>
  <si>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</si>
  <si>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</si>
  <si>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</si>
  <si>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</si>
  <si>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</si>
  <si>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</si>
  <si>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</si>
  <si>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</si>
  <si>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</si>
  <si>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</si>
  <si>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</si>
  <si>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</si>
  <si>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</si>
  <si>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</si>
  <si>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</si>
  <si>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</si>
  <si>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</si>
  <si>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</si>
  <si>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</si>
  <si>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</si>
  <si>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</si>
  <si>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</si>
  <si>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</si>
  <si>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</si>
  <si>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</si>
  <si>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</si>
  <si>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</si>
  <si>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</si>
  <si>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</si>
  <si>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</si>
  <si>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</si>
  <si>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</si>
  <si>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</si>
  <si>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</si>
  <si>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</si>
  <si>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</si>
  <si>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</si>
  <si>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</si>
  <si>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</si>
  <si>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</si>
  <si>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</si>
  <si>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</si>
  <si>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</si>
  <si>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</si>
  <si>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</si>
  <si>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</si>
  <si>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</si>
  <si>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</si>
  <si>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</si>
  <si>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</si>
  <si>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</si>
  <si>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</si>
  <si>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</si>
  <si>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</si>
  <si>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</si>
  <si>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</si>
  <si>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</si>
  <si>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</si>
  <si>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</si>
  <si>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</si>
  <si>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</si>
  <si>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</si>
  <si>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</si>
  <si>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</si>
  <si>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</si>
  <si>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</si>
  <si>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</si>
  <si>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</si>
  <si>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</si>
  <si>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</si>
  <si>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</si>
  <si>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</si>
  <si>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</si>
  <si>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</si>
  <si>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</si>
  <si>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</si>
  <si>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</si>
  <si>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</si>
  <si>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</si>
  <si>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</si>
  <si>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</si>
  <si>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</si>
  <si>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</si>
  <si>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</si>
  <si>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</si>
  <si>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</si>
  <si>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</si>
  <si>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</si>
  <si>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</si>
  <si>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</si>
  <si>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</si>
  <si>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</si>
  <si>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</si>
  <si>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</si>
  <si>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</si>
  <si>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</si>
  <si>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</si>
  <si>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</si>
  <si>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</si>
  <si>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</si>
  <si>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</si>
  <si>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</si>
  <si>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</si>
  <si>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</si>
  <si>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</si>
  <si>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</si>
  <si>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</si>
  <si>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</si>
  <si>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</si>
  <si>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</si>
  <si>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</si>
  <si>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</si>
  <si>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</si>
  <si>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</si>
  <si>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</si>
  <si>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</si>
  <si>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</si>
  <si>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</si>
  <si>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</si>
  <si>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</si>
  <si>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</si>
  <si>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</si>
  <si>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</si>
  <si>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</si>
  <si>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</si>
  <si>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</si>
  <si>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</si>
  <si>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</si>
  <si>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</si>
  <si>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</si>
  <si>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</si>
  <si>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</si>
  <si>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</si>
  <si>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</si>
  <si>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</si>
  <si>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</si>
  <si>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</si>
  <si>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</si>
  <si>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</si>
  <si>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</si>
  <si>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</si>
  <si>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</si>
  <si>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</si>
  <si>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</si>
  <si>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</si>
  <si>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</si>
  <si>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</si>
  <si>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</si>
  <si>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</si>
  <si>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</si>
  <si>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</si>
  <si>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</si>
  <si>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</si>
  <si>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</si>
  <si>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</si>
  <si>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</si>
  <si>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</si>
  <si>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</si>
  <si>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</si>
  <si>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</si>
  <si>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</si>
  <si>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</si>
  <si>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</si>
  <si>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</si>
  <si>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</si>
  <si>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</si>
  <si>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</si>
  <si>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</si>
  <si>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</si>
  <si>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</si>
  <si>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</si>
  <si>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</si>
  <si>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</si>
  <si>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</si>
  <si>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</si>
  <si>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</si>
  <si>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</si>
  <si>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</si>
  <si>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</si>
  <si>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</si>
  <si>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</si>
  <si>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</si>
  <si>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</si>
  <si>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</si>
  <si>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</si>
  <si>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</si>
  <si>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</si>
  <si>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</si>
  <si>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</si>
  <si>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</si>
  <si>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</si>
  <si>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</si>
  <si>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</si>
  <si>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</si>
  <si>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</si>
  <si>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</si>
  <si>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</si>
  <si>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</si>
  <si>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</si>
  <si>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</si>
  <si>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</si>
  <si>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</si>
  <si>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</si>
  <si>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</si>
  <si>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</si>
  <si>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</si>
  <si>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</si>
  <si>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</si>
  <si>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</si>
  <si>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</si>
  <si>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</si>
  <si>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</si>
  <si>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</si>
  <si>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</si>
  <si>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</si>
  <si>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</si>
  <si>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</si>
  <si>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</si>
  <si>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</si>
  <si>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</si>
  <si>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</si>
  <si>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</si>
  <si>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</si>
  <si>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</si>
  <si>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</si>
  <si>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</si>
  <si>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</si>
  <si>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</si>
  <si>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</si>
  <si>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</si>
  <si>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</si>
  <si>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</si>
  <si>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</si>
  <si>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</si>
  <si>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</si>
  <si>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</si>
  <si>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</si>
  <si>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</si>
  <si>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</si>
  <si>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</si>
  <si>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</si>
  <si>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</si>
  <si>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</si>
  <si>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</si>
  <si>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</si>
  <si>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</si>
  <si>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</si>
  <si>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</si>
  <si>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</si>
  <si>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</si>
  <si>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</si>
  <si>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</si>
  <si>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</si>
  <si>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</si>
  <si>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</si>
  <si>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</si>
  <si>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</si>
  <si>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</si>
  <si>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</si>
  <si>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</si>
  <si>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</si>
  <si>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</si>
  <si>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</si>
  <si>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</si>
  <si>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</si>
  <si>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</si>
  <si>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</si>
  <si>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</si>
  <si>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</si>
  <si>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</si>
  <si>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</si>
  <si>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</si>
  <si>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</si>
  <si>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</si>
  <si>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</si>
  <si>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</si>
  <si>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</si>
  <si>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</si>
  <si>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</si>
  <si>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</si>
  <si>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</si>
  <si>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</si>
  <si>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</si>
  <si>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</si>
  <si>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</si>
  <si>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</si>
  <si>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</si>
  <si>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</si>
  <si>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</si>
  <si>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</si>
  <si>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</si>
  <si>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</si>
  <si>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</si>
  <si>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</si>
  <si>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</si>
  <si>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</si>
  <si>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</si>
  <si>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</si>
  <si>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</si>
  <si>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</si>
  <si>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</si>
  <si>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</si>
  <si>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</si>
  <si>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</si>
  <si>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</si>
  <si>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</si>
  <si>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</si>
  <si>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</si>
  <si>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</si>
  <si>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</si>
  <si>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</si>
  <si>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</si>
  <si>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</si>
  <si>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</si>
  <si>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</si>
  <si>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</si>
  <si>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</si>
  <si>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</si>
  <si>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</si>
  <si>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</si>
  <si>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</si>
  <si>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</si>
  <si>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</si>
  <si>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</si>
  <si>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</si>
  <si>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</si>
  <si>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</si>
  <si>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</si>
  <si>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</si>
  <si>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</si>
  <si>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</si>
  <si>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</si>
  <si>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</si>
  <si>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</si>
  <si>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</si>
  <si>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</si>
  <si>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</si>
  <si>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</si>
  <si>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</si>
  <si>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</si>
  <si>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</si>
  <si>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</si>
  <si>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</si>
  <si>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</si>
  <si>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</si>
  <si>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</si>
  <si>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</si>
  <si>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</si>
  <si>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</si>
  <si>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</si>
  <si>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</si>
  <si>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</si>
  <si>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</si>
  <si>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</si>
  <si>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</si>
  <si>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</si>
  <si>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</si>
  <si>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</si>
  <si>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</si>
  <si>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</si>
  <si>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</si>
  <si>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</si>
  <si>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</si>
  <si>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</si>
  <si>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</si>
  <si>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</si>
  <si>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</si>
  <si>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</si>
  <si>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</si>
  <si>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</si>
  <si>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</si>
  <si>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</si>
  <si>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</si>
  <si>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</si>
  <si>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</si>
  <si>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</si>
  <si>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</si>
  <si>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</si>
  <si>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</si>
  <si>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</si>
  <si>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</si>
  <si>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</si>
  <si>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</si>
  <si>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</si>
  <si>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</si>
  <si>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</si>
  <si>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</si>
  <si>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</si>
  <si>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</si>
  <si>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</si>
  <si>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</si>
  <si>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</si>
  <si>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</si>
  <si>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</si>
  <si>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</si>
  <si>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</si>
  <si>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</si>
  <si>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</si>
  <si>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</si>
  <si>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</si>
  <si>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</si>
  <si>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</si>
  <si>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</si>
  <si>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</si>
  <si>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</si>
  <si>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</si>
  <si>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</si>
  <si>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</si>
  <si>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</si>
  <si>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</si>
  <si>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</si>
  <si>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</si>
  <si>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</si>
  <si>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</si>
  <si>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</si>
  <si>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</si>
  <si>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</si>
  <si>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</si>
  <si>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</si>
  <si>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</si>
  <si>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</si>
  <si>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</si>
  <si>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</si>
  <si>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</si>
  <si>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</si>
  <si>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</si>
  <si>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</si>
  <si>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</si>
  <si>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</si>
  <si>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</si>
  <si>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</si>
  <si>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</si>
  <si>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</si>
  <si>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</si>
  <si>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</si>
  <si>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</si>
  <si>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</si>
  <si>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</si>
  <si>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</si>
  <si>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</si>
  <si>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</si>
  <si>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</si>
  <si>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</si>
  <si>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</si>
  <si>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</si>
  <si>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</si>
  <si>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</si>
  <si>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</si>
  <si>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</si>
  <si>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</si>
  <si>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</si>
  <si>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</si>
  <si>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</si>
  <si>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</si>
  <si>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</si>
  <si>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</si>
  <si>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</si>
  <si>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</si>
  <si>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</si>
  <si>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</si>
  <si>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</si>
  <si>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</si>
  <si>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</si>
  <si>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</si>
  <si>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</si>
  <si>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</si>
  <si>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</si>
  <si>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</si>
  <si>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</si>
  <si>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</si>
  <si>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</si>
  <si>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</si>
  <si>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</si>
  <si>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</si>
  <si>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</si>
  <si>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</si>
  <si>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</si>
  <si>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</si>
  <si>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</si>
  <si>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</si>
  <si>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</si>
  <si>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</si>
  <si>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</si>
  <si>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</si>
  <si>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</si>
  <si>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</si>
  <si>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</si>
  <si>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</si>
  <si>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</si>
  <si>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</si>
  <si>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</si>
  <si>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</si>
  <si>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</si>
  <si>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</si>
  <si>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</si>
  <si>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</si>
  <si>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</si>
  <si>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</si>
  <si>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</si>
  <si>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</si>
  <si>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</si>
  <si>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</si>
  <si>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</si>
  <si>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</si>
  <si>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</si>
  <si>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</si>
  <si>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</si>
  <si>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</si>
  <si>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</si>
  <si>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</si>
  <si>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</si>
  <si>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</si>
  <si>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</si>
  <si>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</si>
  <si>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</si>
  <si>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</si>
  <si>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</si>
  <si>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</si>
  <si>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</si>
  <si>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</si>
  <si>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</si>
  <si>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</si>
  <si>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</si>
  <si>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</si>
  <si>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</si>
  <si>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</si>
  <si>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</si>
  <si>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</si>
  <si>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</si>
  <si>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</si>
  <si>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</si>
  <si>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</si>
  <si>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</si>
  <si>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</si>
  <si>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</si>
  <si>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</si>
  <si>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</si>
  <si>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</si>
  <si>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</si>
  <si>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</si>
  <si>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</si>
  <si>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</si>
  <si>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</si>
  <si>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</si>
  <si>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</si>
  <si>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</si>
  <si>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</si>
  <si>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</si>
  <si>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</si>
  <si>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</si>
  <si>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</si>
  <si>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</si>
  <si>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</si>
  <si>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</si>
  <si>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</si>
  <si>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</si>
  <si>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</si>
  <si>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</si>
  <si>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</si>
  <si>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</si>
  <si>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</si>
  <si>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</si>
  <si>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</si>
  <si>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</si>
  <si>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</si>
  <si>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</si>
  <si>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</si>
  <si>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</si>
  <si>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</si>
  <si>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</si>
  <si>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</si>
  <si>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</si>
  <si>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</si>
  <si>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</si>
  <si>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</si>
  <si>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</si>
  <si>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</si>
  <si>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</si>
  <si>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</si>
  <si>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</si>
  <si>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</si>
  <si>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</si>
  <si>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</si>
  <si>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</si>
  <si>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</si>
  <si>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</si>
  <si>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</si>
  <si>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</si>
  <si>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</si>
  <si>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</si>
  <si>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</si>
  <si>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</si>
  <si>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</si>
  <si>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</si>
  <si>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</si>
  <si>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</si>
  <si>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</si>
  <si>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</si>
  <si>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</si>
  <si>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</si>
  <si>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</si>
  <si>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</si>
  <si>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</si>
  <si>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</si>
  <si>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</si>
  <si>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</si>
  <si>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</si>
  <si>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</si>
  <si>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</si>
  <si>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</si>
  <si>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</si>
  <si>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</si>
  <si>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</si>
  <si>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</si>
  <si>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</si>
  <si>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</si>
  <si>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</si>
  <si>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</si>
  <si>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</si>
  <si>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</si>
  <si>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</si>
  <si>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</si>
  <si>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</si>
  <si>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</si>
  <si>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</si>
  <si>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</si>
  <si>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</si>
  <si>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</si>
  <si>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</si>
  <si>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</si>
  <si>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</si>
  <si>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</si>
  <si>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</si>
  <si>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</si>
  <si>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</si>
  <si>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</si>
  <si>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</si>
  <si>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</si>
  <si>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</si>
  <si>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</si>
  <si>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</si>
  <si>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</si>
  <si>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</si>
  <si>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</si>
  <si>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</si>
  <si>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</si>
  <si>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</si>
  <si>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</si>
  <si>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</si>
  <si>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</si>
  <si>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</si>
  <si>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</si>
  <si>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</si>
  <si>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</si>
  <si>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</si>
  <si>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</si>
  <si>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</si>
  <si>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</si>
  <si>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</si>
  <si>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</si>
  <si>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</si>
  <si>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</si>
  <si>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</si>
  <si>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</si>
  <si>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</si>
  <si>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</si>
  <si>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</si>
  <si>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</si>
  <si>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</si>
  <si>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</si>
  <si>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</si>
  <si>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</si>
  <si>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</si>
  <si>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</si>
  <si>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</si>
  <si>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</si>
  <si>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</si>
  <si>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</si>
  <si>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</si>
  <si>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</si>
  <si>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</si>
  <si>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</si>
  <si>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</si>
  <si>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</si>
  <si>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</si>
  <si>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</si>
  <si>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</si>
  <si>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</si>
  <si>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</si>
  <si>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</si>
  <si>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</si>
  <si>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</si>
  <si>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</si>
  <si>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</si>
  <si>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</si>
  <si>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</si>
  <si>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</si>
  <si>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</si>
  <si>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</si>
  <si>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</si>
  <si>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</si>
  <si>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</si>
  <si>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</si>
  <si>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</si>
  <si>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</si>
  <si>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</si>
  <si>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</si>
  <si>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</si>
  <si>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</si>
  <si>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</si>
  <si>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</si>
  <si>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</si>
  <si>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</si>
  <si>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</si>
  <si>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</si>
  <si>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</si>
  <si>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</si>
  <si>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</si>
  <si>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</si>
  <si>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</si>
  <si>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</si>
  <si>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</si>
  <si>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</si>
  <si>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</si>
  <si>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</si>
  <si>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</si>
  <si>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</si>
  <si>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</si>
  <si>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</si>
  <si>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</si>
  <si>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</si>
  <si>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</si>
  <si>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</si>
  <si>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</si>
  <si>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</si>
  <si>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</si>
  <si>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</si>
  <si>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</si>
  <si>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</si>
  <si>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</si>
  <si>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</si>
  <si>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</si>
  <si>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</si>
  <si>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</si>
  <si>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</si>
  <si>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</si>
  <si>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</si>
  <si>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</si>
  <si>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</si>
  <si>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</si>
  <si>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</si>
  <si>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</si>
  <si>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</si>
  <si>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</si>
  <si>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</si>
  <si>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</si>
  <si>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</si>
  <si>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</si>
  <si>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</si>
  <si>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</si>
  <si>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</si>
  <si>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</si>
  <si>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</si>
  <si>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</si>
  <si>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</si>
  <si>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</si>
  <si>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</si>
  <si>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</si>
  <si>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</si>
  <si>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</si>
  <si>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</si>
  <si>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</si>
  <si>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</si>
  <si>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</si>
  <si>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</si>
  <si>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</si>
  <si>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</si>
  <si>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</si>
  <si>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</si>
  <si>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</si>
  <si>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</si>
  <si>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</si>
  <si>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</si>
  <si>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</si>
  <si>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</si>
  <si>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</si>
  <si>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</si>
  <si>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</si>
  <si>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</si>
  <si>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</si>
  <si>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</si>
  <si>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</si>
  <si>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</si>
  <si>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</si>
  <si>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</si>
  <si>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</si>
  <si>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</si>
  <si>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</si>
  <si>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</si>
  <si>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</si>
  <si>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</si>
  <si>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</si>
  <si>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</si>
  <si>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</si>
  <si>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</si>
  <si>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</si>
  <si>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</si>
  <si>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</si>
  <si>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</si>
  <si>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</si>
  <si>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</si>
  <si>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</si>
  <si>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</si>
  <si>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</si>
  <si>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</si>
  <si>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</si>
  <si>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</si>
  <si>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</si>
  <si>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</si>
  <si>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</si>
  <si>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</si>
  <si>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</si>
  <si>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</si>
  <si>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</si>
  <si>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</si>
  <si>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</si>
  <si>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</si>
  <si>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</si>
  <si>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</si>
  <si>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</si>
  <si>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</si>
  <si>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</si>
  <si>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</si>
  <si>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</si>
  <si>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</si>
  <si>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</si>
  <si>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</si>
  <si>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</si>
  <si>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</si>
  <si>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</si>
  <si>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</si>
  <si>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</si>
  <si>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</si>
  <si>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</si>
  <si>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</si>
  <si>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</si>
  <si>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</si>
  <si>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</si>
  <si>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</si>
  <si>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</si>
  <si>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</si>
  <si>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</si>
  <si>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</si>
  <si>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</si>
  <si>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</si>
  <si>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</si>
  <si>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</si>
  <si>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</si>
  <si>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</si>
  <si>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</si>
  <si>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</si>
  <si>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</si>
  <si>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</si>
  <si>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</si>
  <si>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</si>
  <si>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</si>
  <si>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</si>
  <si>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</si>
  <si>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</si>
  <si>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</si>
  <si>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</si>
  <si>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</si>
  <si>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</si>
  <si>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</si>
  <si>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</si>
  <si>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</si>
  <si>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</si>
  <si>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</si>
  <si>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</si>
  <si>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</si>
  <si>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</si>
  <si>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</si>
  <si>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</si>
  <si>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</si>
  <si>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</si>
  <si>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</si>
  <si>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</si>
  <si>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</si>
  <si>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</si>
  <si>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</si>
  <si>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</si>
  <si>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</si>
  <si>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</si>
  <si>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</si>
  <si>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</si>
  <si>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</si>
  <si>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</si>
  <si>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</si>
  <si>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</si>
  <si>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</si>
  <si>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</si>
  <si>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</si>
  <si>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</si>
  <si>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</si>
  <si>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</si>
  <si>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</si>
  <si>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</si>
  <si>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</si>
  <si>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</si>
  <si>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</si>
  <si>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</si>
  <si>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</si>
  <si>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</si>
  <si>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</si>
  <si>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</si>
  <si>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</si>
  <si>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</si>
  <si>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</si>
  <si>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</si>
  <si>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</si>
  <si>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</si>
  <si>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</si>
  <si>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</si>
  <si>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</si>
  <si>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</si>
  <si>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</si>
  <si>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</si>
  <si>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</si>
  <si>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</si>
  <si>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</si>
  <si>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</si>
  <si>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</si>
  <si>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</si>
  <si>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</si>
  <si>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</si>
  <si>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</si>
  <si>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</si>
  <si>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</si>
  <si>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</si>
  <si>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</si>
  <si>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</si>
  <si>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</si>
  <si>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</si>
  <si>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</si>
  <si>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</si>
  <si>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</si>
  <si>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</si>
  <si>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</si>
  <si>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</si>
  <si>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</si>
  <si>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</si>
  <si>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</si>
  <si>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</si>
  <si>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</si>
  <si>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</si>
  <si>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</si>
  <si>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</si>
  <si>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</si>
  <si>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</si>
  <si>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</si>
  <si>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</si>
  <si>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</si>
  <si>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</si>
  <si>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</si>
  <si>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</si>
  <si>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</si>
  <si>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</si>
  <si>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</si>
  <si>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</si>
  <si>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</si>
  <si>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</si>
  <si>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</si>
  <si>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</si>
  <si>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</si>
  <si>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</si>
  <si>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</si>
  <si>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</si>
  <si>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</si>
  <si>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</si>
  <si>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</si>
  <si>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</si>
  <si>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</si>
  <si>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</si>
  <si>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</si>
  <si>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</si>
  <si>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</si>
  <si>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</si>
  <si>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</si>
  <si>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</si>
  <si>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</si>
  <si>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</si>
  <si>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</si>
  <si>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</si>
  <si>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</si>
  <si>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</si>
  <si>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</si>
  <si>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</si>
  <si>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</si>
  <si>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</si>
  <si>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</si>
  <si>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</si>
  <si>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</si>
  <si>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</si>
  <si>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</si>
  <si>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</si>
  <si>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</si>
  <si>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</si>
  <si>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</si>
  <si>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</si>
  <si>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</si>
  <si>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</si>
  <si>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</si>
  <si>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</si>
  <si>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</si>
  <si>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</si>
  <si>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</si>
  <si>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</si>
  <si>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</si>
  <si>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</si>
  <si>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</si>
  <si>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</si>
  <si>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</si>
  <si>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</si>
  <si>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</si>
  <si>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</si>
  <si>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</si>
  <si>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</si>
  <si>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</si>
  <si>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</si>
  <si>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</si>
  <si>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</si>
  <si>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</si>
  <si>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</si>
  <si>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</si>
  <si>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</si>
  <si>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</si>
  <si>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</si>
  <si>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</si>
  <si>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</si>
  <si>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</si>
  <si>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</si>
  <si>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</si>
  <si>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</si>
  <si>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</si>
  <si>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</si>
  <si>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</si>
  <si>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</si>
  <si>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</si>
  <si>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</si>
  <si>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</si>
  <si>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</si>
  <si>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</si>
  <si>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</si>
  <si>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</si>
  <si>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</si>
  <si>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</si>
  <si>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</si>
  <si>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</si>
  <si>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</si>
  <si>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</si>
  <si>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</si>
  <si>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</si>
  <si>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</si>
  <si>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</si>
  <si>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</si>
  <si>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</si>
  <si>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</si>
  <si>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</si>
  <si>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</si>
  <si>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</si>
  <si>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</si>
  <si>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</si>
  <si>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</si>
  <si>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</si>
  <si>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</si>
  <si>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</si>
  <si>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</si>
  <si>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</si>
  <si>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</si>
  <si>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</si>
  <si>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</si>
  <si>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</si>
  <si>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</si>
  <si>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</si>
  <si>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</si>
  <si>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</si>
  <si>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</si>
  <si>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</si>
  <si>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</si>
  <si>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</si>
  <si>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</si>
  <si>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</si>
  <si>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</si>
  <si>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</si>
  <si>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</si>
  <si>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</si>
  <si>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</si>
  <si>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</si>
  <si>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</si>
  <si>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</si>
  <si>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</si>
  <si>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</si>
  <si>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</si>
  <si>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</si>
  <si>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</si>
  <si>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</si>
  <si>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</si>
  <si>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</si>
  <si>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</si>
  <si>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</si>
  <si>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</si>
  <si>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</si>
  <si>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</si>
  <si>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</si>
  <si>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</si>
  <si>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</si>
  <si>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</si>
  <si>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</si>
  <si>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</si>
  <si>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</si>
  <si>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</si>
  <si>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</si>
  <si>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</si>
  <si>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</si>
  <si>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</si>
  <si>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</si>
  <si>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</si>
  <si>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</si>
  <si>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</si>
  <si>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</si>
  <si>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</si>
  <si>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</si>
  <si>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</si>
  <si>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</si>
  <si>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</si>
  <si>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</si>
  <si>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</si>
  <si>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</si>
  <si>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</si>
  <si>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</si>
  <si>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</si>
  <si>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</si>
  <si>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</si>
  <si>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</si>
  <si>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</si>
  <si>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</si>
  <si>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</si>
  <si>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</si>
  <si>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</si>
  <si>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</si>
  <si>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</si>
  <si>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</si>
  <si>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</si>
  <si>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</si>
  <si>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</si>
  <si>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</si>
  <si>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</si>
  <si>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</si>
  <si>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</si>
  <si>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</si>
  <si>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</si>
  <si>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</si>
  <si>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</si>
  <si>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</si>
  <si>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</si>
  <si>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</si>
  <si>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</si>
  <si>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</si>
  <si>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</si>
  <si>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</si>
  <si>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</si>
  <si>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</si>
  <si>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</si>
  <si>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</si>
  <si>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</si>
  <si>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</si>
  <si>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</si>
  <si>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</si>
  <si>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</si>
  <si>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</si>
  <si>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</si>
  <si>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</si>
  <si>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</si>
  <si>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</si>
  <si>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</si>
  <si>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</si>
  <si>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</si>
  <si>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</si>
  <si>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</si>
  <si>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</si>
  <si>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</si>
  <si>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</si>
  <si>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</si>
  <si>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</si>
  <si>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</si>
  <si>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</si>
  <si>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</si>
  <si>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</si>
  <si>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</si>
  <si>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</si>
  <si>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</si>
  <si>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</si>
  <si>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</si>
  <si>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</si>
  <si>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</si>
  <si>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</si>
  <si>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</si>
  <si>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</si>
  <si>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</si>
  <si>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</si>
  <si>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</si>
  <si>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</si>
  <si>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</si>
  <si>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</si>
  <si>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</si>
  <si>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</si>
  <si>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</si>
  <si>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</si>
  <si>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</si>
  <si>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</si>
  <si>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</si>
  <si>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</si>
  <si>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</si>
  <si>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</si>
  <si>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</si>
  <si>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</si>
  <si>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</si>
  <si>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</si>
  <si>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</si>
  <si>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</si>
  <si>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</si>
  <si>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</si>
  <si>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</si>
  <si>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</si>
  <si>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</si>
  <si>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</si>
  <si>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</si>
  <si>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</si>
  <si>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</si>
  <si>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</si>
  <si>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</si>
  <si>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</si>
  <si>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</si>
  <si>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</si>
  <si>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</si>
  <si>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</si>
  <si>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</si>
  <si>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</si>
  <si>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</si>
  <si>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</si>
  <si>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</si>
  <si>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</si>
  <si>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</si>
  <si>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</si>
  <si>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</si>
  <si>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</si>
  <si>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</si>
  <si>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</si>
  <si>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</si>
  <si>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</si>
  <si>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</si>
  <si>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</si>
  <si>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</si>
  <si>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</si>
  <si>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</si>
  <si>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</si>
  <si>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</si>
  <si>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</si>
  <si>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</si>
  <si>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</si>
  <si>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</si>
  <si>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</si>
  <si>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</si>
  <si>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</si>
  <si>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</si>
  <si>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</si>
  <si>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</si>
  <si>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</si>
  <si>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</si>
  <si>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</si>
  <si>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</si>
  <si>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</si>
  <si>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</si>
  <si>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</si>
  <si>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</si>
  <si>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</si>
  <si>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</si>
  <si>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</si>
  <si>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</si>
  <si>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</si>
  <si>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</si>
  <si>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</si>
  <si>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</si>
  <si>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</si>
  <si>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</si>
  <si>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</si>
  <si>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</si>
  <si>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</si>
  <si>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</si>
  <si>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</si>
  <si>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</si>
  <si>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</si>
  <si>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</si>
  <si>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</si>
  <si>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</si>
  <si>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</si>
  <si>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</si>
  <si>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</si>
  <si>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</si>
  <si>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</si>
  <si>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</si>
  <si>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</si>
  <si>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</si>
  <si>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</si>
  <si>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</si>
  <si>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</si>
  <si>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</si>
  <si>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</si>
  <si>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</si>
  <si>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</si>
  <si>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</si>
  <si>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</si>
  <si>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</si>
  <si>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</si>
  <si>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</si>
  <si>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</si>
  <si>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</si>
  <si>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</si>
  <si>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</si>
  <si>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</si>
  <si>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</si>
  <si>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</si>
  <si>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</si>
  <si>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</si>
  <si>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</si>
  <si>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</si>
  <si>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</si>
  <si>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</si>
  <si>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</si>
  <si>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</si>
  <si>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</si>
  <si>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</si>
  <si>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</si>
  <si>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</si>
  <si>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</si>
  <si>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</si>
  <si>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</si>
  <si>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</si>
  <si>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</si>
  <si>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</si>
  <si>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</si>
  <si>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</si>
  <si>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</si>
  <si>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</si>
  <si>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</si>
  <si>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</si>
  <si>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</si>
  <si>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</si>
  <si>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</si>
  <si>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</si>
  <si>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</si>
  <si>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</si>
  <si>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</si>
  <si>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</si>
  <si>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</si>
  <si>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</si>
  <si>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</si>
  <si>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</si>
  <si>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</si>
  <si>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</si>
  <si>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</si>
  <si>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</si>
  <si>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</si>
  <si>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</si>
  <si>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</si>
  <si>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</si>
  <si>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</si>
  <si>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</si>
  <si>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</si>
  <si>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</si>
  <si>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</si>
  <si>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</si>
  <si>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</si>
  <si>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</si>
  <si>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</si>
  <si>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</si>
  <si>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</si>
  <si>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</si>
  <si>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</si>
  <si>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</si>
  <si>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</si>
  <si>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</si>
  <si>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</si>
  <si>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</si>
  <si>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</si>
  <si>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</si>
  <si>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</si>
  <si>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</si>
  <si>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</si>
  <si>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</si>
  <si>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</si>
  <si>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</si>
  <si>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</si>
  <si>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</si>
  <si>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</si>
  <si>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</si>
  <si>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</si>
  <si>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</si>
  <si>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</si>
  <si>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</si>
  <si>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</si>
  <si>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</si>
  <si>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</si>
  <si>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</si>
  <si>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</si>
  <si>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</si>
  <si>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</si>
  <si>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</si>
  <si>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</si>
  <si>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</si>
  <si>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</si>
  <si>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</si>
  <si>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</si>
  <si>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</si>
  <si>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</si>
  <si>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</si>
  <si>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</si>
  <si>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</si>
  <si>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</si>
  <si>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</si>
  <si>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</si>
  <si>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</si>
  <si>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</si>
  <si>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</si>
  <si>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</si>
  <si>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</si>
  <si>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</si>
  <si>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</si>
  <si>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</si>
  <si>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</si>
  <si>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</si>
  <si>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</si>
  <si>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</si>
  <si>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</si>
  <si>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</si>
  <si>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</si>
  <si>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</si>
  <si>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</si>
  <si>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</si>
  <si>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</si>
  <si>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</si>
  <si>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</si>
  <si>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</si>
  <si>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</si>
  <si>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</si>
  <si>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</si>
  <si>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</si>
  <si>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</si>
  <si>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</si>
  <si>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</si>
  <si>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</si>
  <si>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</si>
  <si>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</si>
  <si>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</si>
  <si>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</si>
  <si>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</si>
  <si>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</si>
  <si>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</si>
  <si>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</si>
  <si>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</si>
  <si>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</si>
  <si>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</si>
  <si>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</si>
  <si>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</si>
  <si>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</si>
  <si>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</si>
  <si>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</si>
  <si>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</si>
  <si>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</si>
  <si>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</si>
  <si>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</si>
  <si>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</si>
  <si>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</si>
  <si>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</si>
  <si>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</si>
  <si>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</si>
  <si>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</si>
  <si>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</si>
  <si>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</si>
  <si>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</si>
  <si>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</si>
  <si>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</si>
  <si>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</si>
  <si>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</si>
  <si>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</si>
  <si>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</si>
  <si>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</si>
  <si>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</si>
  <si>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</si>
  <si>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</si>
  <si>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</si>
  <si>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</si>
  <si>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</si>
  <si>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</si>
  <si>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</si>
  <si>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</si>
  <si>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</si>
  <si>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</si>
  <si>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</si>
  <si>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</si>
  <si>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</si>
  <si>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</si>
  <si>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</si>
  <si>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</si>
  <si>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</si>
  <si>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</si>
  <si>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</si>
  <si>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</si>
  <si>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</si>
  <si>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</si>
  <si>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</si>
  <si>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</si>
  <si>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</si>
  <si>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</si>
  <si>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</si>
  <si>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</si>
  <si>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</si>
  <si>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</si>
  <si>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</si>
  <si>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</si>
  <si>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</si>
  <si>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</si>
  <si>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</si>
  <si>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</si>
  <si>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</si>
  <si>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</si>
  <si>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</si>
  <si>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</si>
  <si>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</si>
  <si>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</si>
  <si>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</si>
  <si>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</si>
  <si>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</si>
  <si>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</si>
  <si>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</si>
  <si>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</si>
  <si>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</si>
  <si>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</si>
  <si>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</si>
  <si>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</si>
  <si>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</si>
  <si>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</si>
  <si>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</si>
  <si>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</si>
  <si>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</si>
  <si>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</si>
  <si>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</si>
  <si>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</si>
  <si>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</si>
  <si>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</si>
  <si>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</si>
  <si>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</si>
  <si>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</si>
  <si>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</si>
  <si>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</si>
  <si>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</si>
  <si>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</si>
  <si>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</si>
  <si>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</si>
  <si>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</si>
  <si>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</si>
  <si>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</si>
  <si>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</si>
  <si>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</si>
  <si>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</si>
  <si>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</si>
  <si>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</si>
  <si>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</si>
  <si>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</si>
  <si>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</si>
  <si>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</si>
  <si>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</si>
  <si>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</si>
  <si>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</si>
  <si>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</si>
  <si>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</si>
  <si>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</si>
  <si>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</si>
  <si>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</si>
  <si>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</si>
  <si>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</si>
  <si>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</si>
  <si>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</si>
  <si>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</si>
  <si>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</si>
  <si>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</si>
  <si>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</si>
  <si>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</si>
  <si>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</si>
  <si>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</si>
  <si>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</si>
  <si>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</si>
  <si>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</si>
  <si>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</si>
  <si>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</si>
  <si>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</si>
  <si>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</si>
  <si>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</si>
  <si>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</si>
  <si>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</si>
  <si>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</si>
  <si>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</si>
  <si>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</si>
  <si>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</si>
  <si>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</si>
  <si>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</si>
  <si>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</si>
  <si>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</si>
  <si>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</si>
  <si>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</si>
  <si>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</si>
  <si>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</si>
  <si>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</si>
  <si>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</si>
  <si>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</si>
  <si>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</si>
  <si>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</si>
  <si>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</si>
  <si>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</si>
  <si>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</si>
  <si>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</si>
  <si>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</si>
  <si>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</si>
  <si>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</si>
  <si>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</si>
  <si>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</si>
  <si>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</si>
  <si>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</si>
  <si>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</si>
  <si>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</si>
  <si>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</si>
  <si>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</si>
  <si>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</si>
  <si>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</si>
  <si>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</si>
  <si>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</si>
  <si>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</si>
  <si>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</si>
  <si>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</si>
  <si>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</si>
  <si>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</si>
  <si>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</si>
  <si>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</si>
  <si>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</si>
  <si>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</si>
  <si>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</si>
  <si>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</si>
  <si>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</si>
  <si>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</si>
  <si>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</si>
  <si>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</si>
  <si>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</si>
  <si>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</si>
  <si>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</si>
  <si>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</si>
  <si>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</si>
  <si>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</si>
  <si>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</si>
  <si>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</si>
  <si>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</si>
  <si>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</si>
  <si>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</si>
  <si>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</si>
  <si>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</si>
  <si>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</si>
  <si>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</si>
  <si>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</si>
  <si>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</si>
  <si>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</si>
  <si>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</si>
  <si>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</si>
  <si>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</si>
  <si>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</si>
  <si>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</si>
  <si>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</si>
  <si>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</si>
  <si>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</si>
  <si>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</si>
  <si>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</si>
  <si>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</si>
  <si>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</si>
  <si>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</si>
  <si>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</si>
  <si>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</si>
  <si>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</si>
  <si>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</si>
  <si>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</si>
  <si>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</si>
  <si>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</si>
  <si>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</si>
  <si>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</si>
  <si>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</si>
  <si>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</si>
  <si>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</si>
  <si>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</si>
  <si>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</si>
  <si>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</si>
  <si>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</si>
  <si>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</si>
  <si>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</si>
  <si>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</si>
  <si>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</si>
  <si>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</si>
  <si>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</si>
  <si>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</si>
  <si>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</si>
  <si>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</si>
  <si>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</si>
  <si>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</si>
  <si>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</si>
  <si>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</si>
  <si>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</si>
  <si>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</si>
  <si>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</si>
  <si>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</si>
  <si>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</si>
  <si>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</si>
  <si>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</si>
  <si>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</si>
  <si>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</si>
  <si>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</si>
  <si>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</si>
  <si>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</si>
  <si>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</si>
  <si>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</si>
  <si>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</si>
  <si>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</si>
  <si>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</si>
  <si>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</si>
  <si>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</si>
  <si>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</si>
  <si>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</si>
  <si>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</si>
  <si>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</si>
  <si>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</si>
  <si>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</si>
  <si>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</si>
  <si>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</si>
  <si>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</si>
  <si>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</si>
  <si>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</si>
  <si>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</si>
  <si>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</si>
  <si>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</si>
  <si>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</si>
  <si>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</si>
  <si>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</si>
  <si>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</si>
  <si>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</si>
  <si>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</si>
  <si>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</si>
  <si>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</si>
  <si>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</si>
  <si>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</si>
  <si>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</si>
  <si>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</si>
  <si>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</si>
  <si>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</si>
  <si>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</si>
  <si>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</si>
  <si>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</si>
  <si>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</si>
  <si>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</si>
  <si>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</si>
  <si>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</si>
  <si>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</si>
  <si>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</si>
  <si>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</si>
  <si>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</si>
  <si>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</si>
  <si>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</si>
  <si>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</si>
  <si>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</si>
  <si>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</si>
  <si>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</si>
  <si>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</si>
  <si>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</si>
  <si>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</si>
  <si>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</si>
  <si>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</si>
  <si>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</si>
  <si>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</si>
  <si>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</si>
  <si>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</si>
  <si>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</si>
  <si>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</si>
  <si>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</si>
  <si>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</si>
  <si>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</si>
  <si>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</si>
  <si>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</si>
  <si>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</si>
  <si>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</si>
  <si>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</si>
  <si>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</si>
  <si>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</si>
  <si>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</si>
  <si>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</si>
  <si>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</si>
  <si>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</si>
  <si>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</si>
  <si>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</si>
  <si>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</si>
  <si>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</si>
  <si>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</si>
  <si>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</si>
  <si>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</si>
  <si>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</si>
  <si>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</si>
  <si>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</si>
  <si>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</si>
  <si>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</si>
  <si>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</si>
  <si>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</si>
  <si>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</si>
  <si>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</si>
  <si>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</si>
  <si>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</si>
  <si>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</si>
  <si>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</si>
  <si>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</si>
  <si>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</si>
  <si>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</si>
  <si>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</si>
  <si>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</si>
  <si>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</si>
  <si>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</si>
  <si>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</si>
  <si>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</si>
  <si>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</si>
  <si>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</si>
  <si>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</si>
  <si>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</si>
  <si>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</si>
  <si>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</si>
  <si>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</si>
  <si>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</si>
  <si>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</si>
  <si>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</si>
  <si>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</si>
  <si>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</si>
  <si>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</si>
  <si>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</si>
  <si>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</si>
  <si>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</si>
  <si>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</si>
  <si>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</si>
  <si>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</si>
  <si>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</si>
  <si>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</si>
  <si>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</si>
  <si>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</si>
  <si>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</si>
  <si>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</si>
  <si>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</si>
  <si>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</si>
  <si>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</si>
  <si>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</si>
  <si>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</si>
  <si>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</si>
  <si>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</si>
  <si>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</si>
  <si>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</si>
  <si>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</si>
  <si>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</si>
  <si>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</si>
  <si>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</si>
  <si>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</si>
  <si>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</si>
  <si>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</si>
  <si>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</si>
  <si>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</si>
  <si>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</si>
  <si>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</si>
  <si>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</si>
  <si>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</si>
  <si>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</si>
  <si>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</si>
  <si>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</si>
  <si>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</si>
  <si>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</si>
  <si>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</si>
  <si>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</si>
  <si>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</si>
  <si>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</si>
  <si>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</si>
  <si>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</si>
  <si>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</si>
  <si>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</si>
  <si>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</si>
  <si>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</si>
  <si>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</si>
  <si>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</si>
  <si>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</si>
  <si>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</si>
  <si>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</si>
  <si>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</si>
  <si>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</si>
  <si>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</si>
  <si>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</si>
  <si>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</si>
  <si>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</si>
  <si>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</si>
  <si>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</si>
  <si>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</si>
  <si>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</si>
  <si>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</si>
  <si>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</si>
  <si>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</si>
  <si>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</si>
  <si>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</si>
  <si>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</si>
  <si>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</si>
  <si>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</si>
  <si>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</si>
  <si>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</si>
  <si>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</si>
  <si>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</si>
  <si>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</si>
  <si>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</si>
  <si>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</si>
  <si>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</si>
  <si>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</si>
  <si>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</si>
  <si>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</si>
  <si>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</si>
  <si>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</si>
  <si>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</si>
  <si>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</si>
  <si>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</si>
  <si>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</si>
  <si>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</si>
  <si>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</si>
  <si>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</si>
  <si>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</si>
  <si>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</si>
  <si>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</si>
  <si>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</si>
  <si>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</si>
  <si>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</si>
  <si>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</si>
  <si>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</si>
  <si>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</si>
  <si>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</si>
  <si>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</si>
  <si>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</si>
  <si>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</si>
  <si>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</si>
  <si>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</si>
  <si>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</si>
  <si>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</si>
  <si>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</si>
  <si>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</si>
  <si>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</si>
  <si>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</si>
  <si>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</si>
  <si>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</si>
  <si>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</si>
  <si>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</si>
  <si>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</si>
  <si>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</si>
  <si>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</si>
  <si>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</si>
  <si>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</si>
  <si>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</si>
  <si>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</si>
  <si>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</si>
  <si>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</si>
  <si>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</si>
  <si>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</si>
  <si>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</si>
  <si>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</si>
  <si>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</si>
  <si>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</si>
  <si>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</si>
  <si>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</si>
  <si>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</si>
  <si>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</si>
  <si>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</si>
  <si>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</si>
  <si>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</si>
  <si>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</si>
  <si>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</si>
  <si>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</si>
  <si>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</si>
  <si>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</si>
  <si>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</si>
  <si>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</si>
  <si>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</si>
  <si>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</si>
  <si>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</si>
  <si>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</si>
  <si>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</si>
  <si>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</si>
  <si>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</si>
  <si>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</si>
  <si>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</si>
  <si>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</si>
  <si>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</si>
  <si>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</si>
  <si>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</si>
  <si>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</si>
  <si>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</si>
  <si>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</si>
  <si>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</si>
  <si>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</si>
  <si>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</si>
  <si>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</si>
  <si>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</si>
  <si>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</si>
  <si>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</si>
  <si>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</si>
  <si>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</si>
  <si>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</si>
  <si>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</si>
  <si>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</si>
  <si>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</si>
  <si>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</si>
  <si>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</si>
  <si>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</si>
  <si>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</si>
  <si>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</si>
  <si>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</si>
  <si>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</si>
  <si>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</si>
  <si>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</si>
  <si>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</si>
  <si>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</si>
  <si>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</si>
  <si>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</si>
  <si>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</si>
  <si>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</si>
  <si>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</si>
  <si>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</si>
  <si>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</si>
  <si>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</si>
  <si>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</si>
  <si>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</si>
  <si>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</si>
  <si>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</si>
  <si>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</si>
  <si>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</si>
  <si>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</si>
  <si>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</si>
  <si>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</si>
  <si>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</si>
  <si>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</si>
  <si>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</si>
  <si>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</si>
  <si>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</si>
  <si>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</si>
  <si>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</si>
  <si>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</si>
  <si>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</si>
  <si>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</si>
  <si>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</si>
  <si>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</si>
  <si>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</si>
  <si>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</si>
  <si>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</si>
  <si>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</si>
  <si>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</si>
  <si>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</si>
  <si>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</si>
  <si>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</si>
  <si>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</si>
  <si>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</si>
  <si>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</si>
  <si>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</si>
  <si>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</si>
  <si>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</si>
  <si>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</si>
  <si>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</si>
  <si>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</si>
  <si>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</si>
  <si>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</si>
  <si>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</si>
  <si>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</si>
  <si>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</si>
  <si>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</si>
  <si>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</si>
  <si>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</si>
  <si>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</si>
  <si>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</si>
  <si>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</si>
  <si>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</si>
  <si>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</si>
  <si>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</si>
  <si>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</si>
  <si>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</si>
  <si>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</si>
  <si>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</si>
  <si>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</si>
  <si>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</si>
  <si>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</si>
  <si>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</si>
  <si>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</si>
  <si>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</si>
  <si>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</si>
  <si>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</si>
  <si>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</si>
  <si>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</si>
  <si>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</si>
  <si>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</si>
  <si>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</si>
  <si>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</si>
  <si>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</si>
  <si>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</si>
  <si>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</si>
  <si>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</si>
  <si>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</si>
  <si>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</si>
  <si>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</si>
  <si>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</si>
  <si>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</si>
  <si>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</si>
  <si>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</si>
  <si>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</si>
  <si>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</si>
  <si>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</si>
  <si>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</si>
  <si>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</si>
  <si>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</si>
  <si>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</si>
  <si>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</si>
  <si>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</si>
  <si>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</si>
  <si>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</si>
  <si>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</si>
  <si>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</si>
  <si>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</si>
  <si>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</si>
  <si>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</si>
  <si>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</si>
  <si>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</si>
  <si>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</si>
  <si>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</si>
  <si>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</si>
  <si>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</si>
  <si>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</si>
  <si>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</si>
  <si>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</si>
  <si>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</si>
  <si>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</si>
  <si>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</si>
  <si>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</si>
  <si>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</si>
  <si>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</si>
  <si>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</si>
  <si>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</si>
  <si>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</si>
  <si>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</si>
  <si>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</si>
  <si>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</si>
  <si>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</si>
  <si>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</si>
  <si>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</si>
  <si>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</si>
  <si>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</si>
  <si>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</si>
  <si>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</si>
  <si>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</si>
  <si>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</si>
  <si>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</si>
  <si>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</si>
  <si>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</si>
  <si>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</si>
  <si>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</si>
  <si>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</si>
  <si>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</si>
  <si>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</si>
  <si>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</si>
  <si>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</si>
  <si>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</si>
  <si>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</si>
  <si>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</si>
  <si>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</si>
  <si>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</si>
  <si>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</si>
  <si>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</si>
  <si>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</si>
  <si>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</si>
  <si>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</si>
  <si>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</si>
  <si>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</si>
  <si>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</si>
  <si>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</si>
  <si>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</si>
  <si>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</si>
  <si>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</si>
  <si>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</si>
  <si>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</si>
  <si>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</si>
  <si>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</si>
  <si>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</si>
  <si>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</si>
  <si>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</si>
  <si>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</si>
  <si>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</si>
  <si>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</si>
  <si>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</si>
  <si>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</si>
  <si>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</si>
  <si>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</si>
  <si>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</si>
  <si>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</si>
  <si>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</si>
  <si>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</si>
  <si>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</si>
  <si>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</si>
  <si>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</si>
  <si>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</si>
  <si>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</si>
  <si>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</si>
  <si>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</si>
  <si>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</si>
  <si>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</si>
  <si>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</si>
  <si>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</si>
  <si>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</si>
  <si>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</si>
  <si>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</si>
  <si>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</si>
  <si>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</si>
  <si>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</si>
  <si>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</si>
  <si>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</si>
  <si>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</si>
  <si>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</si>
  <si>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</si>
  <si>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</si>
  <si>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</si>
  <si>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</si>
  <si>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</si>
  <si>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</si>
  <si>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</si>
  <si>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</si>
  <si>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</si>
  <si>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</si>
  <si>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</si>
  <si>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</si>
  <si>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</si>
  <si>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</si>
  <si>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</si>
  <si>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</si>
  <si>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</si>
  <si>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</si>
  <si>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</si>
  <si>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</si>
  <si>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</si>
  <si>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</si>
  <si>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</si>
  <si>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</si>
  <si>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</si>
  <si>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</si>
  <si>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</si>
  <si>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</si>
  <si>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</si>
  <si>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</si>
  <si>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</si>
  <si>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</si>
  <si>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</si>
  <si>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</si>
  <si>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</si>
  <si>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</si>
  <si>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</si>
  <si>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</si>
  <si>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</si>
  <si>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</si>
  <si>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</si>
  <si>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</si>
  <si>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</si>
  <si>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</si>
  <si>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</si>
  <si>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</si>
  <si>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</si>
  <si>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</si>
  <si>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</si>
  <si>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</si>
  <si>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</si>
  <si>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</si>
  <si>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</si>
  <si>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</si>
  <si>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</si>
  <si>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</si>
  <si>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</si>
  <si>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</si>
  <si>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</si>
  <si>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</si>
  <si>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</si>
  <si>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</si>
  <si>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</si>
  <si>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</si>
  <si>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</si>
  <si>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</si>
  <si>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</si>
  <si>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</si>
  <si>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</si>
  <si>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</si>
  <si>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</si>
  <si>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</si>
  <si>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</si>
  <si>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</si>
  <si>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</si>
  <si>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</si>
  <si>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</si>
  <si>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</si>
  <si>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</si>
  <si>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</si>
  <si>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</si>
  <si>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</si>
  <si>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</si>
  <si>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</si>
  <si>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</si>
  <si>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</si>
  <si>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</si>
  <si>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</si>
  <si>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</si>
  <si>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</si>
  <si>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</si>
  <si>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</si>
  <si>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</si>
  <si>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</si>
  <si>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</si>
  <si>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</si>
  <si>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</si>
  <si>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</si>
  <si>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</si>
  <si>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</si>
  <si>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</si>
  <si>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</si>
  <si>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</si>
  <si>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</si>
  <si>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</si>
  <si>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</si>
  <si>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</si>
  <si>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</si>
  <si>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</si>
  <si>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</si>
  <si>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</si>
  <si>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</si>
  <si>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</si>
  <si>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</si>
  <si>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</si>
  <si>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</si>
  <si>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</si>
  <si>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</si>
  <si>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</si>
  <si>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</si>
  <si>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</si>
  <si>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</si>
  <si>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</si>
  <si>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</si>
  <si>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</si>
  <si>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</si>
  <si>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</si>
  <si>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</si>
  <si>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</si>
  <si>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</si>
  <si>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</si>
  <si>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</si>
  <si>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</si>
  <si>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</si>
  <si>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</si>
  <si>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</si>
  <si>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</si>
  <si>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</si>
  <si>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</si>
  <si>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</si>
  <si>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</si>
  <si>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</si>
  <si>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</si>
  <si>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</si>
  <si>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</si>
  <si>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</si>
  <si>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</si>
  <si>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</si>
  <si>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</si>
  <si>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</si>
  <si>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</si>
  <si>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</si>
  <si>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</si>
  <si>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</si>
  <si>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</si>
  <si>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</si>
  <si>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</si>
  <si>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</si>
  <si>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</si>
  <si>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</si>
  <si>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</si>
  <si>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</si>
  <si>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</si>
  <si>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</si>
  <si>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</si>
  <si>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</si>
  <si>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</si>
  <si>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</si>
  <si>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</si>
  <si>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</si>
  <si>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</si>
  <si>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</si>
  <si>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</si>
  <si>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</si>
  <si>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</si>
  <si>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</si>
  <si>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</si>
  <si>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</si>
  <si>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</si>
  <si>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</si>
  <si>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</si>
  <si>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</si>
  <si>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</si>
  <si>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</si>
  <si>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</si>
  <si>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</si>
  <si>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</si>
  <si>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</si>
  <si>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</si>
  <si>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</si>
  <si>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</si>
  <si>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</si>
  <si>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</si>
  <si>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</si>
  <si>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</si>
  <si>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</si>
  <si>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</si>
  <si>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</si>
  <si>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</si>
  <si>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</si>
  <si>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</si>
  <si>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</si>
  <si>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</si>
  <si>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</si>
  <si>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</si>
  <si>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</si>
  <si>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</si>
  <si>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</si>
  <si>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</si>
  <si>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</si>
  <si>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</si>
  <si>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</si>
  <si>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</si>
  <si>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</si>
  <si>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</si>
  <si>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</si>
  <si>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</si>
  <si>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</si>
  <si>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</si>
  <si>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</si>
  <si>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</si>
  <si>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</si>
  <si>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</si>
  <si>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</si>
  <si>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</si>
  <si>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</si>
  <si>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</si>
  <si>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</si>
  <si>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</si>
  <si>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</si>
  <si>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</si>
  <si>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</si>
  <si>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</si>
  <si>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</si>
  <si>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</si>
  <si>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</si>
  <si>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</si>
  <si>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</si>
  <si>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</si>
  <si>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</si>
  <si>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</si>
  <si>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</si>
  <si>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</si>
  <si>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</si>
  <si>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</si>
  <si>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</si>
  <si>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</si>
  <si>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</si>
  <si>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</si>
  <si>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</si>
  <si>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</si>
  <si>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</si>
  <si>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</si>
  <si>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</si>
  <si>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</si>
  <si>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</si>
  <si>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</si>
  <si>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</si>
  <si>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</si>
  <si>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</si>
  <si>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</si>
  <si>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</si>
  <si>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</si>
  <si>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</si>
  <si>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</si>
  <si>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</si>
  <si>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</si>
  <si>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</si>
  <si>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</si>
  <si>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</si>
  <si>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</si>
  <si>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</si>
  <si>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</si>
  <si>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</si>
  <si>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</si>
  <si>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</si>
  <si>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</si>
  <si>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</si>
  <si>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</si>
  <si>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</si>
  <si>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</si>
  <si>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</si>
  <si>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</si>
  <si>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</si>
  <si>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</si>
  <si>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</si>
  <si>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</si>
  <si>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</si>
  <si>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</si>
  <si>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</si>
  <si>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</si>
  <si>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</si>
  <si>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</si>
  <si>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</si>
  <si>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</si>
  <si>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</si>
  <si>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</si>
  <si>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</si>
  <si>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</si>
  <si>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</si>
  <si>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</si>
  <si>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</si>
  <si>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</si>
  <si>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</si>
  <si>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</si>
  <si>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</si>
  <si>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</si>
  <si>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</si>
  <si>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</si>
  <si>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</si>
  <si>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</si>
  <si>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</si>
  <si>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</si>
  <si>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</si>
  <si>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</si>
  <si>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</si>
  <si>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</si>
  <si>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</si>
  <si>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</si>
  <si>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</si>
  <si>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</si>
  <si>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</si>
  <si>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</si>
  <si>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</si>
  <si>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</si>
  <si>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</si>
  <si>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</si>
  <si>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</si>
  <si>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</si>
  <si>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</si>
  <si>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</si>
  <si>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</si>
  <si>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</si>
  <si>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</si>
  <si>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</si>
  <si>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</si>
  <si>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</si>
  <si>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</si>
  <si>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</si>
  <si>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</si>
  <si>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</si>
  <si>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</si>
  <si>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</si>
  <si>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</si>
  <si>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</si>
  <si>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</si>
  <si>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</si>
  <si>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</si>
  <si>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</si>
  <si>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</si>
  <si>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</si>
  <si>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</si>
  <si>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</si>
  <si>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</si>
  <si>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</si>
  <si>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</si>
  <si>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</si>
  <si>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</si>
  <si>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</si>
  <si>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</si>
  <si>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</si>
  <si>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</si>
  <si>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</si>
  <si>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</si>
  <si>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</si>
  <si>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</si>
  <si>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</si>
  <si>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</si>
  <si>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</si>
  <si>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</si>
  <si>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</si>
  <si>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</si>
  <si>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</si>
  <si>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</si>
  <si>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</si>
  <si>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</si>
  <si>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</si>
  <si>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</si>
  <si>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</si>
  <si>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</si>
  <si>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</si>
  <si>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</si>
  <si>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</si>
  <si>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</si>
  <si>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</si>
  <si>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</si>
  <si>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</si>
  <si>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</si>
  <si>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</si>
  <si>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</si>
  <si>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</si>
  <si>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</si>
  <si>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</si>
  <si>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</si>
  <si>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</si>
  <si>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</si>
  <si>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</si>
  <si>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</si>
  <si>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</si>
  <si>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</si>
  <si>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</si>
  <si>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</si>
  <si>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</si>
  <si>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</si>
  <si>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</si>
  <si>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</si>
  <si>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</si>
  <si>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</si>
  <si>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</si>
  <si>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</si>
  <si>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</si>
  <si>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</si>
  <si>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</si>
  <si>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</si>
  <si>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</si>
  <si>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</si>
  <si>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</si>
  <si>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</si>
  <si>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</si>
  <si>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</si>
  <si>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</si>
  <si>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</si>
  <si>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</si>
  <si>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</si>
  <si>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</si>
  <si>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</si>
  <si>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</si>
  <si>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</si>
  <si>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</si>
  <si>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</si>
  <si>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</si>
  <si>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</si>
  <si>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</si>
  <si>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</si>
  <si>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</si>
  <si>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</si>
  <si>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</si>
  <si>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</si>
  <si>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</si>
  <si>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</si>
  <si>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</si>
  <si>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</si>
  <si>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</si>
  <si>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</si>
  <si>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</si>
  <si>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</si>
  <si>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</si>
  <si>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</si>
  <si>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</si>
  <si>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</si>
  <si>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</si>
  <si>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</si>
  <si>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</si>
  <si>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</si>
  <si>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</si>
  <si>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</si>
  <si>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</si>
  <si>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</si>
  <si>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</si>
  <si>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</si>
  <si>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</si>
  <si>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</si>
  <si>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</si>
  <si>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</si>
  <si>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</si>
  <si>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</si>
  <si>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</si>
  <si>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</si>
  <si>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</si>
  <si>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</si>
  <si>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</si>
  <si>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</si>
  <si>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</si>
  <si>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</si>
  <si>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</si>
  <si>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</si>
  <si>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</si>
  <si>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</si>
  <si>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</si>
  <si>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</si>
  <si>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</si>
  <si>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</si>
  <si>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</si>
  <si>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</si>
  <si>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</si>
  <si>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</si>
  <si>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</si>
  <si>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</si>
  <si>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</si>
  <si>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</si>
  <si>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</si>
  <si>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</si>
  <si>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</si>
  <si>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</si>
  <si>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</si>
  <si>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</si>
  <si>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</si>
  <si>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</si>
  <si>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</si>
  <si>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</si>
  <si>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</si>
  <si>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</si>
  <si>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</si>
  <si>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</si>
  <si>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</si>
  <si>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</si>
  <si>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</si>
  <si>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</si>
  <si>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</si>
  <si>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</si>
  <si>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</si>
  <si>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</si>
  <si>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</si>
  <si>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</si>
  <si>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</si>
  <si>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</si>
  <si>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</si>
  <si>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</si>
  <si>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</si>
  <si>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</si>
  <si>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</si>
  <si>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</si>
  <si>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</si>
  <si>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</si>
  <si>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</si>
  <si>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</si>
  <si>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</si>
  <si>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</si>
  <si>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</si>
  <si>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</si>
  <si>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</si>
  <si>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</si>
  <si>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</si>
  <si>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</si>
  <si>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</si>
  <si>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</si>
  <si>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</si>
  <si>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</si>
  <si>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</si>
  <si>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</si>
  <si>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</si>
  <si>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</si>
  <si>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</si>
  <si>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</si>
  <si>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</si>
  <si>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</si>
  <si>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</si>
  <si>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</si>
  <si>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</si>
  <si>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</si>
  <si>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</si>
  <si>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</si>
  <si>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</si>
  <si>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</si>
  <si>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</si>
  <si>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</si>
  <si>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</si>
  <si>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</si>
  <si>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</si>
  <si>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</si>
  <si>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</si>
  <si>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</si>
  <si>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</si>
  <si>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</si>
  <si>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</si>
  <si>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</si>
  <si>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</si>
  <si>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</si>
  <si>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</si>
  <si>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</si>
  <si>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</si>
  <si>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</si>
  <si>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</si>
  <si>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</si>
  <si>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</si>
  <si>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</si>
  <si>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</si>
  <si>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</si>
  <si>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</si>
  <si>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</si>
  <si>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</si>
  <si>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</si>
  <si>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</si>
  <si>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</si>
  <si>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</si>
  <si>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</si>
  <si>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</si>
  <si>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</si>
  <si>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</si>
  <si>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</si>
  <si>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</si>
  <si>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</si>
  <si>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</si>
  <si>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</si>
  <si>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</si>
  <si>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</si>
  <si>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</si>
  <si>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</si>
  <si>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</si>
  <si>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</si>
  <si>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</si>
  <si>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</si>
  <si>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</si>
  <si>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</si>
  <si>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</si>
  <si>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</si>
  <si>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</si>
  <si>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</si>
  <si>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</si>
  <si>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</si>
  <si>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</si>
  <si>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</si>
  <si>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</si>
  <si>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</si>
  <si>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</si>
  <si>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</si>
  <si>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</si>
  <si>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</si>
  <si>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</si>
  <si>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</si>
  <si>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</si>
  <si>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</si>
  <si>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</si>
  <si>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</si>
  <si>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</si>
  <si>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</si>
  <si>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</si>
  <si>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</si>
  <si>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</si>
  <si>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</si>
  <si>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</si>
  <si>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</si>
  <si>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</si>
  <si>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</si>
  <si>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</si>
  <si>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</si>
  <si>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</si>
  <si>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</si>
  <si>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</si>
  <si>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</si>
  <si>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</si>
  <si>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</si>
  <si>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</si>
  <si>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</si>
  <si>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</si>
  <si>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</si>
  <si>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</si>
  <si>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</si>
  <si>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</si>
  <si>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</si>
  <si>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</si>
  <si>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</si>
  <si>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</si>
  <si>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</si>
  <si>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</si>
  <si>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</si>
  <si>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</si>
  <si>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</si>
  <si>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</si>
  <si>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</si>
  <si>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</si>
  <si>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</si>
  <si>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</si>
  <si>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</si>
  <si>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</si>
  <si>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</si>
  <si>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</si>
  <si>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</si>
  <si>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</si>
  <si>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</si>
  <si>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</si>
  <si>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</si>
  <si>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</si>
  <si>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</si>
  <si>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</si>
  <si>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</si>
  <si>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</si>
  <si>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</si>
  <si>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</si>
  <si>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</si>
  <si>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</si>
  <si>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</si>
  <si>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</si>
  <si>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</si>
  <si>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</si>
  <si>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</si>
  <si>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</si>
  <si>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</si>
  <si>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</si>
  <si>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</si>
  <si>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</si>
  <si>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</si>
  <si>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</si>
  <si>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</si>
  <si>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</si>
  <si>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</si>
  <si>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</si>
  <si>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</si>
  <si>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</si>
  <si>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</si>
  <si>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</si>
  <si>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</si>
  <si>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</si>
  <si>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</si>
  <si>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</si>
  <si>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</si>
  <si>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</si>
  <si>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</si>
  <si>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</si>
  <si>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</si>
  <si>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</si>
  <si>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</si>
  <si>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</si>
  <si>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</si>
  <si>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</si>
  <si>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</si>
  <si>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</si>
  <si>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</si>
  <si>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</si>
  <si>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</si>
  <si>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</si>
  <si>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</si>
  <si>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</si>
  <si>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</si>
  <si>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</si>
  <si>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</si>
  <si>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</si>
  <si>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</si>
  <si>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</si>
  <si>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</si>
  <si>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</si>
  <si>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</si>
  <si>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</si>
  <si>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</si>
  <si>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</si>
  <si>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</si>
  <si>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</si>
  <si>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</si>
  <si>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</si>
  <si>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</si>
  <si>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</si>
  <si>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</si>
  <si>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</si>
  <si>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</si>
  <si>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</si>
  <si>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</si>
  <si>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</si>
  <si>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</si>
  <si>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</si>
  <si>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</si>
  <si>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</si>
  <si>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</si>
  <si>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</si>
  <si>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</si>
  <si>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</si>
  <si>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</si>
  <si>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</si>
  <si>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</si>
  <si>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</si>
  <si>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</si>
  <si>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</si>
  <si>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</si>
  <si>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</si>
  <si>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</si>
  <si>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</si>
  <si>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</si>
  <si>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</si>
  <si>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</si>
  <si>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</si>
  <si>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</si>
  <si>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</si>
  <si>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</si>
  <si>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</si>
  <si>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</si>
  <si>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</si>
  <si>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</si>
  <si>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</si>
  <si>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</si>
  <si>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</si>
  <si>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</si>
  <si>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</si>
  <si>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</si>
  <si>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</si>
  <si>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</si>
  <si>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</si>
  <si>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</si>
  <si>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</si>
  <si>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</si>
  <si>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</si>
  <si>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</si>
  <si>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</si>
  <si>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</si>
  <si>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</si>
  <si>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</si>
  <si>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</si>
  <si>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</si>
  <si>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</si>
  <si>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</si>
  <si>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</si>
  <si>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</si>
  <si>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</si>
  <si>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</si>
  <si>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</si>
  <si>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</si>
  <si>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</si>
  <si>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</si>
  <si>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</si>
  <si>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</si>
  <si>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</si>
  <si>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</si>
  <si>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</si>
  <si>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</si>
  <si>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</si>
  <si>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</si>
  <si>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</si>
  <si>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</si>
  <si>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</si>
  <si>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</si>
  <si>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</si>
  <si>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</si>
  <si>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</si>
  <si>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</si>
  <si>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</si>
  <si>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</si>
  <si>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</si>
  <si>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</si>
  <si>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</si>
  <si>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</si>
  <si>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</si>
  <si>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</si>
  <si>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</si>
  <si>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</si>
  <si>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</si>
  <si>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</si>
  <si>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</si>
  <si>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</si>
  <si>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</si>
  <si>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</si>
  <si>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</si>
  <si>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</si>
  <si>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</si>
  <si>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</si>
  <si>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</si>
  <si>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</si>
  <si>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</si>
  <si>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</si>
  <si>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</si>
  <si>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</si>
  <si>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</si>
  <si>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</si>
  <si>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</si>
  <si>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</si>
  <si>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</si>
  <si>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</si>
  <si>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</si>
  <si>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</si>
  <si>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</si>
  <si>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</si>
  <si>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</si>
  <si>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</si>
  <si>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</si>
  <si>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</si>
  <si>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</si>
  <si>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</si>
  <si>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</si>
  <si>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</si>
  <si>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</si>
  <si>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</si>
  <si>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</si>
  <si>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</si>
  <si>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</si>
  <si>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</si>
  <si>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</si>
  <si>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</si>
  <si>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</si>
  <si>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</si>
  <si>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</si>
  <si>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</si>
  <si>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</si>
  <si>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</si>
  <si>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</si>
  <si>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</si>
  <si>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</si>
  <si>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</si>
  <si>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</si>
  <si>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</si>
  <si>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</si>
  <si>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</si>
  <si>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</si>
  <si>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</si>
  <si>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</si>
  <si>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</si>
  <si>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</si>
  <si>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</si>
  <si>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</si>
  <si>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</si>
  <si>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</si>
  <si>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</si>
  <si>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</si>
  <si>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</si>
  <si>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</si>
  <si>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</si>
  <si>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</si>
  <si>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</si>
  <si>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</si>
  <si>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</si>
  <si>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</si>
  <si>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</si>
  <si>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</si>
  <si>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</si>
  <si>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</si>
  <si>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</si>
  <si>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</si>
  <si>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</si>
  <si>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</si>
  <si>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</si>
  <si>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</si>
  <si>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</si>
  <si>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</si>
  <si>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</si>
  <si>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</si>
  <si>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</si>
  <si>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</si>
  <si>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</si>
  <si>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</si>
  <si>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</si>
  <si>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</si>
  <si>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</si>
  <si>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</si>
  <si>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</si>
  <si>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</si>
  <si>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</si>
  <si>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</si>
  <si>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</si>
  <si>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</si>
  <si>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</si>
  <si>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</si>
  <si>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</si>
  <si>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</si>
  <si>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</si>
  <si>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</si>
  <si>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</si>
  <si>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</si>
  <si>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</si>
  <si>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</si>
  <si>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</si>
  <si>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</si>
  <si>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</si>
  <si>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</si>
  <si>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</si>
  <si>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</si>
  <si>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</si>
  <si>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</si>
  <si>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</si>
  <si>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</si>
  <si>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</si>
  <si>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</si>
  <si>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</si>
  <si>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</si>
  <si>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</si>
  <si>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</si>
  <si>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</si>
  <si>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</si>
  <si>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</si>
  <si>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</si>
  <si>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</si>
  <si>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</si>
  <si>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</si>
  <si>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</si>
  <si>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</si>
  <si>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</si>
  <si>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</si>
  <si>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</si>
  <si>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</si>
  <si>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</si>
  <si>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</si>
  <si>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</si>
  <si>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</si>
  <si>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</si>
  <si>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</si>
  <si>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</si>
  <si>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</si>
  <si>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</si>
  <si>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</si>
  <si>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</si>
  <si>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</si>
  <si>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</si>
  <si>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</si>
  <si>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</si>
  <si>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</si>
  <si>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</si>
  <si>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</si>
  <si>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</si>
  <si>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</si>
  <si>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</si>
  <si>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</si>
  <si>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</si>
  <si>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</si>
  <si>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</si>
  <si>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</si>
  <si>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</si>
  <si>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</si>
  <si>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</si>
  <si>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</si>
  <si>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</si>
  <si>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</si>
  <si>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</si>
  <si>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</si>
  <si>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</si>
  <si>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</si>
  <si>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</si>
  <si>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</si>
  <si>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</si>
  <si>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</si>
  <si>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</si>
  <si>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</si>
  <si>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</si>
  <si>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</si>
  <si>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</si>
  <si>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</si>
  <si>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</si>
  <si>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</si>
  <si>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</si>
  <si>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</si>
  <si>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</si>
  <si>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</si>
  <si>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</si>
  <si>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</si>
  <si>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</si>
  <si>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</si>
  <si>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</si>
  <si>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</si>
  <si>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</si>
  <si>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</si>
  <si>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</si>
  <si>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</si>
  <si>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</si>
  <si>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</si>
  <si>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</si>
  <si>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</si>
  <si>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</si>
  <si>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</si>
  <si>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</si>
  <si>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</si>
  <si>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</si>
  <si>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</si>
  <si>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</si>
  <si>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</si>
  <si>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</si>
  <si>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</si>
  <si>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</si>
  <si>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</si>
  <si>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</si>
  <si>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</si>
  <si>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</si>
  <si>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</si>
  <si>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</si>
  <si>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</si>
  <si>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</si>
  <si>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</si>
  <si>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</si>
  <si>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</si>
  <si>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</si>
  <si>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</si>
  <si>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</si>
  <si>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</si>
  <si>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</si>
  <si>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</si>
  <si>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</si>
  <si>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</si>
  <si>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</si>
  <si>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</si>
  <si>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</si>
  <si>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</si>
  <si>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</si>
  <si>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</si>
  <si>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</si>
  <si>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</si>
  <si>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</si>
  <si>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</si>
  <si>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</si>
  <si>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</si>
  <si>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</si>
  <si>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</si>
  <si>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</si>
  <si>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</si>
  <si>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</si>
  <si>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</si>
  <si>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</si>
  <si>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</si>
  <si>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</si>
  <si>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</si>
  <si>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</si>
  <si>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</si>
  <si>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</si>
  <si>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</si>
  <si>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</si>
  <si>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</si>
  <si>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</si>
  <si>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</si>
  <si>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</si>
  <si>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</si>
  <si>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</si>
  <si>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</si>
  <si>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</si>
  <si>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</si>
  <si>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</si>
  <si>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</si>
  <si>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</si>
  <si>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</si>
  <si>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</si>
  <si>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</si>
  <si>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</si>
  <si>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</si>
  <si>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</si>
  <si>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</si>
  <si>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</si>
  <si>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</si>
  <si>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</si>
  <si>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</si>
  <si>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</si>
  <si>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</si>
  <si>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</si>
  <si>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</si>
  <si>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</si>
  <si>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</si>
  <si>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</si>
  <si>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</si>
  <si>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</si>
  <si>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</si>
  <si>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</si>
  <si>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</si>
  <si>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</si>
  <si>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</si>
  <si>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</si>
  <si>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</si>
  <si>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</si>
  <si>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</si>
  <si>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</si>
  <si>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</si>
  <si>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</si>
  <si>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</si>
  <si>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</si>
  <si>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</si>
  <si>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</si>
  <si>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</si>
  <si>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</si>
  <si>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</si>
  <si>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</si>
  <si>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</si>
  <si>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</si>
  <si>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</si>
  <si>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</si>
  <si>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</si>
  <si>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</si>
  <si>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</si>
  <si>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</si>
  <si>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</si>
  <si>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</si>
  <si>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</si>
  <si>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</si>
  <si>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</si>
  <si>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</si>
  <si>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</si>
  <si>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</si>
  <si>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</si>
  <si>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</si>
  <si>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</si>
  <si>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</si>
  <si>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</si>
  <si>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</si>
  <si>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</si>
  <si>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</si>
  <si>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</si>
  <si>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</si>
  <si>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</si>
  <si>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</si>
  <si>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</si>
  <si>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</si>
  <si>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</si>
  <si>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</si>
  <si>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</si>
  <si>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</si>
  <si>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</si>
  <si>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</si>
  <si>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</si>
  <si>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</si>
  <si>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</si>
  <si>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</si>
  <si>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</si>
  <si>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</si>
  <si>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</si>
  <si>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</si>
  <si>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</si>
  <si>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</si>
  <si>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</si>
  <si>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</si>
  <si>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</si>
  <si>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</si>
  <si>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</si>
  <si>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</si>
  <si>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</si>
  <si>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</si>
  <si>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</si>
  <si>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</si>
  <si>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</si>
  <si>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</si>
  <si>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</si>
  <si>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</si>
  <si>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</si>
  <si>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</si>
  <si>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</si>
  <si>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</si>
  <si>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</si>
  <si>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</si>
  <si>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</si>
  <si>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</si>
  <si>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</si>
  <si>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</si>
  <si>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</si>
  <si>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</si>
  <si>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</si>
  <si>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</si>
  <si>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</si>
  <si>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</si>
  <si>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</si>
  <si>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</si>
  <si>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</si>
  <si>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</si>
  <si>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</si>
  <si>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</si>
  <si>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</si>
  <si>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</si>
  <si>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</si>
  <si>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</si>
  <si>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</si>
  <si>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</si>
  <si>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</si>
  <si>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</si>
  <si>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</si>
  <si>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</si>
  <si>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</si>
  <si>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</si>
  <si>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</si>
  <si>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</si>
  <si>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</si>
  <si>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</si>
  <si>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</si>
  <si>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</si>
  <si>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</si>
  <si>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</si>
  <si>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</si>
  <si>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</si>
  <si>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</si>
  <si>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</si>
  <si>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</si>
  <si>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</si>
  <si>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</si>
  <si>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</si>
  <si>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</si>
  <si>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</si>
  <si>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</si>
  <si>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</si>
  <si>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</si>
  <si>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</si>
  <si>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</si>
  <si>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</si>
  <si>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</si>
  <si>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</si>
  <si>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</si>
  <si>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</si>
  <si>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</si>
  <si>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</si>
  <si>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</si>
  <si>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</si>
  <si>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</si>
  <si>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</si>
  <si>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</si>
  <si>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</si>
  <si>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</si>
  <si>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</si>
  <si>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</si>
  <si>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</si>
  <si>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</si>
  <si>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</si>
  <si>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</si>
  <si>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</si>
  <si>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</si>
  <si>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</si>
  <si>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</si>
  <si>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</si>
  <si>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</si>
  <si>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</si>
  <si>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</si>
  <si>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</si>
  <si>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</si>
  <si>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</si>
  <si>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</si>
  <si>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</si>
  <si>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</si>
  <si>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</si>
  <si>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</si>
  <si>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</si>
  <si>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</si>
  <si>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</si>
  <si>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</si>
  <si>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</si>
  <si>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</si>
  <si>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</si>
  <si>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</si>
  <si>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</si>
  <si>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</si>
  <si>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</si>
  <si>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</si>
  <si>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</si>
  <si>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</si>
  <si>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</si>
  <si>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</si>
  <si>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</si>
  <si>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</si>
  <si>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</si>
  <si>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</si>
  <si>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</si>
  <si>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</si>
  <si>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</si>
  <si>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</si>
  <si>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</si>
  <si>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</si>
  <si>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</si>
  <si>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</si>
  <si>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</si>
  <si>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</si>
  <si>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</si>
  <si>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</si>
  <si>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</si>
  <si>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</si>
  <si>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</si>
  <si>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</si>
  <si>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</si>
  <si>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</si>
  <si>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</si>
  <si>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</si>
  <si>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</si>
  <si>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</si>
  <si>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</si>
  <si>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</si>
  <si>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</si>
  <si>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</si>
  <si>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</si>
  <si>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</si>
  <si>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</si>
  <si>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</si>
  <si>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</si>
  <si>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</si>
  <si>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</si>
  <si>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</si>
  <si>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</si>
  <si>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</si>
  <si>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</si>
  <si>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</si>
  <si>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</si>
  <si>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</si>
  <si>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</si>
  <si>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</si>
  <si>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</si>
  <si>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</si>
  <si>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</si>
  <si>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</si>
  <si>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</si>
  <si>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</si>
  <si>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</si>
  <si>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</si>
  <si>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</si>
  <si>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</si>
  <si>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</si>
  <si>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</si>
  <si>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</si>
  <si>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</si>
  <si>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</si>
  <si>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</si>
  <si>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</si>
  <si>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</si>
  <si>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</si>
  <si>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</si>
  <si>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</si>
  <si>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</si>
  <si>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</si>
  <si>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</si>
  <si>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</si>
  <si>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</si>
  <si>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</si>
  <si>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</si>
  <si>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</si>
  <si>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</si>
  <si>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</si>
  <si>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</si>
  <si>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</si>
  <si>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</si>
  <si>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</si>
  <si>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</si>
  <si>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</si>
  <si>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</si>
  <si>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</si>
  <si>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</si>
  <si>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</si>
  <si>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</si>
  <si>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</si>
  <si>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</si>
  <si>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</si>
  <si>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</si>
  <si>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</si>
  <si>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</si>
  <si>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</si>
  <si>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</si>
  <si>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</si>
  <si>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</si>
  <si>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</si>
  <si>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</si>
  <si>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</si>
  <si>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</si>
  <si>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</si>
  <si>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</si>
  <si>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</si>
  <si>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</si>
  <si>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</si>
  <si>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</si>
  <si>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</si>
  <si>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</si>
  <si>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</si>
  <si>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</si>
  <si>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</si>
  <si>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</si>
  <si>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</si>
  <si>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</si>
  <si>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</si>
  <si>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</si>
  <si>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</si>
  <si>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</si>
  <si>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</si>
  <si>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</si>
  <si>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</si>
  <si>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</si>
  <si>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</si>
  <si>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</si>
  <si>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</si>
  <si>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</si>
  <si>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</si>
  <si>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</si>
  <si>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</si>
  <si>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</si>
  <si>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</si>
  <si>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</si>
  <si>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</si>
  <si>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</si>
  <si>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</si>
  <si>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</si>
  <si>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</si>
  <si>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</si>
  <si>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</si>
  <si>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</si>
  <si>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</si>
  <si>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</si>
  <si>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</si>
  <si>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</si>
  <si>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</si>
  <si>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</si>
  <si>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</si>
  <si>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</si>
  <si>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</si>
  <si>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</si>
  <si>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</si>
  <si>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</si>
  <si>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</si>
  <si>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</si>
  <si>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</si>
  <si>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</si>
  <si>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</si>
  <si>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</si>
  <si>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</si>
  <si>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</si>
  <si>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</si>
  <si>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</si>
  <si>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</si>
  <si>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</si>
  <si>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</si>
  <si>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</si>
  <si>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</si>
  <si>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</si>
  <si>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</si>
  <si>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</si>
  <si>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</si>
  <si>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</si>
  <si>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</si>
  <si>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</si>
  <si>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</si>
  <si>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</si>
  <si>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</si>
  <si>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</si>
  <si>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</si>
  <si>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</si>
  <si>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</si>
  <si>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</si>
  <si>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</si>
  <si>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</si>
  <si>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</si>
  <si>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</si>
  <si>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</si>
  <si>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</si>
  <si>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</si>
  <si>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</si>
  <si>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</si>
  <si>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</si>
  <si>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</si>
  <si>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</si>
  <si>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</si>
  <si>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</si>
  <si>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</si>
  <si>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</si>
  <si>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</si>
  <si>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</si>
  <si>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</si>
  <si>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</si>
  <si>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</si>
  <si>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</si>
  <si>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</si>
  <si>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</si>
  <si>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</si>
  <si>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</si>
  <si>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</si>
  <si>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</si>
  <si>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</si>
  <si>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</si>
  <si>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</si>
  <si>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</si>
  <si>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</si>
  <si>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</si>
  <si>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</si>
  <si>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</si>
  <si>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</si>
  <si>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</si>
  <si>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</si>
  <si>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</si>
  <si>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</si>
  <si>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</si>
  <si>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</si>
  <si>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</si>
  <si>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</si>
  <si>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</si>
  <si>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</si>
  <si>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</si>
  <si>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</si>
  <si>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</si>
  <si>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</si>
  <si>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</si>
  <si>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</si>
  <si>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</si>
  <si>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</si>
  <si>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</si>
  <si>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</si>
  <si>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</si>
  <si>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</si>
  <si>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</si>
  <si>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</si>
  <si>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</si>
  <si>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</si>
  <si>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</si>
  <si>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</si>
  <si>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</si>
  <si>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</si>
  <si>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</si>
  <si>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</si>
  <si>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</si>
  <si>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</si>
  <si>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</si>
  <si>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</si>
  <si>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</si>
  <si>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</si>
  <si>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</si>
  <si>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</si>
  <si>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</si>
  <si>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</si>
  <si>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</si>
  <si>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</si>
  <si>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</si>
  <si>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</si>
  <si>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</si>
  <si>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</si>
  <si>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</si>
  <si>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</si>
  <si>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</si>
  <si>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</si>
  <si>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</si>
  <si>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</si>
  <si>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</si>
  <si>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</si>
  <si>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</si>
  <si>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</si>
  <si>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</si>
  <si>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</si>
  <si>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</si>
  <si>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</si>
  <si>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</si>
  <si>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</si>
  <si>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</si>
  <si>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</si>
  <si>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</si>
  <si>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</si>
  <si>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</si>
  <si>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</si>
  <si>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</si>
  <si>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</si>
  <si>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</si>
  <si>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</si>
  <si>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</si>
  <si>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</si>
  <si>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</si>
  <si>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</si>
  <si>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</si>
  <si>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</si>
  <si>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</si>
  <si>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</si>
  <si>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</si>
  <si>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</si>
  <si>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</si>
  <si>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</si>
  <si>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</si>
  <si>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</si>
  <si>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</si>
  <si>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</si>
  <si>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</si>
  <si>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</si>
  <si>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</si>
  <si>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</si>
  <si>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</si>
  <si>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</si>
  <si>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</si>
  <si>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</si>
  <si>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</si>
  <si>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</si>
  <si>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</si>
  <si>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</si>
  <si>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</si>
  <si>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</si>
  <si>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</si>
  <si>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</si>
  <si>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</si>
  <si>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</si>
  <si>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</si>
  <si>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</si>
  <si>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</si>
  <si>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</si>
  <si>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</si>
  <si>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</si>
  <si>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</si>
  <si>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</si>
  <si>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</si>
  <si>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</si>
  <si>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</si>
  <si>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</si>
  <si>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</si>
  <si>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</si>
  <si>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</si>
  <si>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</si>
  <si>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</si>
  <si>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</si>
  <si>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</si>
  <si>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</si>
  <si>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</si>
  <si>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</si>
  <si>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</si>
  <si>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</si>
  <si>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</si>
  <si>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</si>
  <si>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</si>
  <si>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</si>
  <si>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</si>
  <si>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</si>
  <si>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</si>
  <si>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</si>
  <si>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</si>
  <si>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</si>
  <si>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</si>
  <si>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</si>
  <si>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</si>
  <si>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</si>
  <si>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</si>
  <si>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</si>
  <si>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</si>
  <si>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</si>
  <si>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</si>
  <si>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</si>
  <si>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</si>
  <si>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</si>
  <si>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</si>
  <si>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</si>
  <si>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</si>
  <si>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</si>
  <si>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</si>
  <si>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</si>
  <si>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</si>
  <si>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</si>
  <si>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</si>
  <si>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</si>
  <si>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</si>
  <si>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</si>
  <si>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</si>
  <si>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</si>
  <si>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</si>
  <si>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</si>
  <si>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</si>
  <si>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</si>
  <si>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</si>
  <si>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</si>
  <si>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</si>
  <si>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</si>
  <si>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</si>
  <si>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</si>
  <si>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</si>
  <si>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</si>
  <si>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</si>
  <si>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</si>
  <si>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</si>
  <si>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</si>
  <si>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</si>
  <si>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</si>
  <si>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</si>
  <si>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</si>
  <si>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</si>
  <si>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</si>
  <si>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</si>
  <si>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</si>
  <si>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</si>
  <si>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</si>
  <si>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</si>
  <si>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</si>
  <si>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</si>
  <si>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</si>
  <si>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</si>
  <si>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</si>
  <si>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</si>
  <si>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</si>
  <si>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</si>
  <si>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</si>
  <si>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</si>
  <si>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</si>
  <si>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</si>
  <si>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</si>
  <si>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</si>
  <si>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</si>
  <si>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</si>
  <si>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</si>
  <si>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</si>
  <si>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</si>
  <si>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</si>
  <si>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</si>
  <si>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</si>
  <si>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</si>
  <si>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</si>
  <si>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</si>
  <si>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</si>
  <si>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</si>
  <si>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</si>
  <si>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</si>
  <si>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</si>
  <si>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</si>
  <si>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</si>
  <si>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</si>
  <si>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</si>
  <si>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</si>
  <si>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</si>
  <si>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</si>
  <si>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</si>
  <si>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</si>
  <si>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</si>
  <si>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</si>
  <si>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</si>
  <si>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</si>
  <si>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</si>
  <si>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</si>
  <si>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</si>
  <si>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</si>
  <si>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</si>
  <si>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</si>
  <si>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</si>
  <si>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</si>
  <si>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</si>
  <si>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</si>
  <si>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</si>
  <si>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</si>
  <si>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</si>
  <si>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</si>
  <si>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</si>
  <si>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</si>
  <si>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</si>
  <si>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</si>
  <si>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</si>
  <si>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</si>
  <si>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</si>
  <si>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</si>
  <si>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</si>
  <si>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</si>
  <si>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</si>
  <si>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</si>
  <si>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</si>
  <si>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</si>
  <si>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</si>
  <si>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</si>
  <si>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</si>
  <si>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</si>
  <si>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</si>
  <si>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</si>
  <si>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</si>
  <si>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</si>
  <si>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</si>
  <si>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</si>
  <si>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</si>
  <si>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</si>
  <si>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</si>
  <si>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</si>
  <si>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</si>
  <si>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</si>
  <si>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</si>
  <si>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</si>
  <si>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</si>
  <si>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</si>
  <si>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</si>
  <si>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</si>
  <si>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</si>
  <si>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</si>
  <si>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</si>
  <si>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</si>
  <si>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</si>
  <si>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</si>
  <si>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</si>
  <si>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</si>
  <si>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</si>
  <si>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</si>
  <si>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</si>
  <si>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</si>
  <si>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</si>
  <si>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</si>
  <si>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</si>
  <si>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</si>
  <si>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</si>
  <si>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</si>
  <si>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</si>
  <si>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</si>
  <si>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</si>
  <si>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</si>
  <si>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</si>
  <si>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</si>
  <si>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</si>
  <si>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</si>
  <si>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</si>
  <si>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</si>
  <si>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</si>
  <si>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</si>
  <si>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</si>
  <si>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</si>
  <si>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</si>
  <si>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</si>
  <si>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</si>
  <si>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</si>
  <si>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</si>
  <si>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</si>
  <si>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</si>
  <si>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</si>
  <si>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</si>
  <si>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</si>
  <si>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</si>
  <si>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</si>
  <si>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</si>
  <si>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</si>
  <si>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</si>
  <si>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</si>
  <si>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</si>
  <si>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</si>
  <si>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</si>
  <si>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</si>
  <si>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</si>
  <si>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</si>
  <si>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</si>
  <si>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</si>
  <si>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</si>
  <si>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</si>
  <si>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</si>
  <si>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</si>
  <si>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</si>
  <si>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</si>
  <si>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</si>
  <si>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</si>
  <si>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</si>
  <si>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</si>
  <si>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</si>
  <si>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</si>
  <si>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</si>
  <si>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</si>
  <si>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</si>
  <si>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</si>
  <si>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</si>
  <si>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</si>
  <si>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</si>
  <si>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</si>
  <si>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</si>
  <si>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</si>
  <si>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</si>
  <si>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</si>
  <si>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</si>
  <si>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</si>
  <si>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</si>
  <si>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</si>
  <si>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</si>
  <si>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</si>
  <si>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</si>
  <si>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</si>
  <si>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</si>
  <si>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</si>
  <si>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</si>
  <si>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</si>
  <si>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</si>
  <si>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</si>
  <si>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</si>
  <si>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</si>
  <si>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</si>
  <si>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</si>
  <si>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</si>
  <si>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</si>
  <si>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</si>
  <si>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</si>
  <si>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</si>
  <si>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</si>
  <si>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</si>
  <si>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</si>
  <si>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</si>
  <si>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</si>
  <si>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</si>
  <si>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</si>
  <si>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</si>
  <si>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</si>
  <si>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</si>
  <si>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</si>
  <si>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</si>
  <si>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</si>
  <si>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</si>
  <si>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</si>
  <si>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</si>
  <si>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</si>
  <si>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</si>
  <si>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</si>
  <si>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</si>
  <si>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</si>
  <si>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</si>
  <si>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</si>
  <si>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</si>
  <si>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</si>
  <si>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</si>
  <si>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</si>
  <si>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</si>
  <si>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</si>
  <si>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</si>
  <si>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</si>
  <si>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</si>
  <si>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</si>
  <si>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</si>
  <si>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</si>
  <si>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</si>
  <si>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</si>
  <si>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</si>
  <si>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</si>
  <si>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</si>
  <si>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</si>
  <si>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</si>
  <si>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</si>
  <si>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</si>
  <si>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</si>
  <si>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</si>
  <si>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</si>
  <si>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</si>
  <si>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</si>
  <si>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</si>
  <si>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</si>
  <si>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</si>
  <si>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</si>
  <si>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</si>
  <si>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</si>
  <si>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</si>
  <si>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</si>
  <si>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</si>
  <si>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</si>
  <si>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</si>
  <si>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</si>
  <si>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</si>
  <si>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</si>
  <si>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</si>
  <si>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</si>
  <si>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</si>
  <si>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</si>
  <si>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</si>
  <si>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</si>
  <si>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</si>
  <si>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</si>
  <si>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</si>
  <si>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</si>
  <si>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</si>
  <si>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</si>
  <si>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</si>
  <si>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</si>
  <si>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</si>
  <si>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</si>
  <si>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</si>
  <si>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</si>
  <si>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</si>
  <si>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</si>
  <si>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</si>
  <si>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</si>
  <si>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</si>
  <si>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</si>
  <si>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</si>
  <si>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</si>
  <si>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</si>
  <si>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</si>
  <si>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</si>
  <si>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</si>
  <si>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</si>
  <si>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</si>
  <si>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</si>
  <si>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</si>
  <si>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</si>
  <si>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</si>
  <si>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</si>
  <si>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</si>
  <si>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</si>
  <si>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</si>
  <si>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</si>
  <si>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</si>
  <si>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</si>
  <si>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</si>
  <si>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</si>
  <si>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</si>
  <si>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</si>
  <si>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</si>
  <si>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</si>
  <si>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</si>
  <si>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</si>
  <si>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</si>
  <si>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</si>
  <si>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</si>
  <si>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</si>
  <si>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</si>
  <si>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</si>
  <si>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</si>
  <si>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</si>
  <si>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</si>
  <si>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</si>
  <si>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</si>
  <si>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</si>
  <si>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</si>
  <si>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</si>
  <si>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</si>
  <si>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</si>
  <si>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</si>
  <si>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</si>
  <si>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</si>
  <si>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</si>
  <si>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</si>
  <si>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</si>
  <si>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</si>
  <si>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</si>
  <si>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</si>
  <si>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</si>
  <si>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</si>
  <si>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</si>
  <si>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</si>
  <si>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</si>
  <si>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</si>
  <si>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</si>
  <si>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</si>
  <si>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</si>
  <si>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</si>
  <si>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</si>
  <si>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</si>
  <si>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</si>
  <si>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</si>
  <si>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</si>
  <si>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</si>
  <si>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</si>
  <si>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</si>
  <si>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</si>
  <si>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</si>
  <si>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</si>
  <si>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</si>
  <si>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</si>
  <si>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</si>
  <si>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</si>
  <si>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</si>
  <si>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</si>
  <si>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</si>
  <si>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</si>
  <si>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</si>
  <si>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</si>
  <si>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</si>
  <si>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</si>
  <si>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</si>
  <si>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</si>
  <si>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</si>
  <si>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</si>
  <si>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</si>
  <si>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</si>
  <si>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</si>
  <si>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</si>
  <si>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</si>
  <si>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</si>
  <si>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</si>
  <si>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</si>
  <si>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</si>
  <si>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</si>
  <si>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</si>
  <si>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</si>
  <si>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</si>
  <si>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</si>
  <si>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</si>
  <si>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</si>
  <si>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</si>
  <si>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</si>
  <si>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</si>
  <si>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</si>
  <si>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</si>
  <si>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</si>
  <si>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</si>
  <si>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</si>
  <si>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</si>
  <si>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</si>
  <si>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</si>
  <si>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</si>
  <si>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</si>
  <si>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</si>
  <si>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</si>
  <si>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</si>
  <si>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</si>
  <si>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</si>
  <si>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</si>
  <si>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</si>
  <si>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</si>
  <si>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</si>
  <si>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</si>
  <si>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</si>
  <si>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</si>
  <si>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</si>
  <si>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</si>
  <si>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</si>
  <si>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</si>
  <si>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</si>
  <si>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</si>
  <si>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</si>
  <si>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</si>
  <si>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</si>
  <si>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</si>
  <si>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</si>
  <si>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</si>
  <si>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</si>
  <si>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</si>
  <si>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</si>
  <si>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</si>
  <si>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</si>
  <si>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</si>
  <si>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</si>
  <si>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</si>
  <si>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</si>
  <si>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</si>
  <si>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</si>
  <si>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</si>
  <si>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</si>
  <si>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</si>
  <si>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</si>
  <si>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</si>
  <si>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</si>
  <si>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</si>
  <si>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</si>
  <si>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</si>
  <si>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</si>
  <si>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</si>
  <si>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</si>
  <si>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</si>
  <si>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</si>
  <si>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</si>
  <si>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</si>
  <si>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</si>
  <si>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</si>
  <si>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</si>
  <si>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</si>
  <si>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</si>
  <si>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</si>
  <si>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</si>
  <si>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</si>
  <si>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</si>
  <si>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</si>
  <si>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</si>
  <si>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</si>
  <si>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</si>
  <si>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</si>
  <si>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</si>
  <si>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</si>
  <si>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</si>
  <si>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</si>
  <si>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</si>
  <si>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</si>
  <si>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</si>
  <si>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</si>
  <si>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</si>
  <si>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</si>
  <si>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</si>
  <si>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</si>
  <si>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</si>
  <si>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</si>
  <si>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</si>
  <si>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</si>
  <si>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</si>
  <si>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</si>
  <si>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</si>
  <si>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</si>
  <si>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</si>
  <si>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</si>
  <si>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</si>
  <si>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</si>
  <si>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</si>
  <si>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</si>
  <si>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</si>
  <si>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</si>
  <si>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</si>
  <si>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</si>
  <si>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</si>
  <si>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</si>
  <si>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</si>
  <si>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</si>
  <si>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</si>
  <si>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</si>
  <si>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</si>
  <si>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</si>
  <si>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</si>
  <si>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</si>
  <si>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</si>
  <si>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</si>
  <si>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</si>
  <si>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</si>
  <si>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</si>
  <si>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</si>
  <si>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</si>
  <si>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</si>
  <si>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</si>
  <si>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</si>
  <si>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</si>
  <si>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</si>
  <si>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</si>
  <si>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</si>
  <si>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</si>
  <si>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</si>
  <si>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</si>
  <si>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</si>
  <si>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</si>
  <si>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</si>
  <si>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</si>
  <si>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</si>
  <si>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</si>
  <si>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</si>
  <si>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</si>
  <si>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</si>
  <si>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</si>
  <si>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</si>
  <si>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</si>
  <si>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</si>
  <si>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</si>
  <si>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</si>
  <si>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</si>
  <si>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</si>
  <si>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</si>
  <si>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</si>
  <si>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</si>
  <si>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</si>
  <si>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</si>
  <si>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</si>
  <si>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</si>
  <si>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</si>
  <si>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</si>
  <si>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</si>
  <si>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</si>
  <si>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</si>
  <si>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</si>
  <si>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</si>
  <si>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</si>
  <si>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</si>
  <si>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</si>
  <si>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</si>
  <si>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</si>
  <si>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</si>
  <si>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</si>
  <si>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</si>
  <si>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</si>
  <si>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</si>
  <si>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</si>
  <si>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</si>
  <si>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</si>
  <si>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</si>
  <si>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</si>
  <si>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</si>
  <si>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</si>
  <si>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</si>
  <si>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</si>
  <si>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</si>
  <si>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</si>
  <si>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</si>
  <si>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</si>
  <si>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</si>
  <si>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</si>
  <si>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</si>
  <si>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</si>
  <si>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</si>
  <si>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</si>
  <si>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</si>
  <si>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</si>
  <si>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</si>
  <si>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</si>
  <si>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</si>
  <si>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</si>
  <si>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</si>
  <si>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</si>
  <si>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</si>
  <si>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</si>
  <si>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</si>
  <si>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</si>
  <si>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</si>
  <si>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</si>
  <si>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</si>
  <si>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</si>
  <si>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</si>
  <si>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</si>
  <si>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</si>
  <si>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</si>
  <si>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</si>
  <si>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</si>
  <si>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</si>
  <si>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</si>
  <si>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</si>
  <si>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</si>
  <si>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</si>
  <si>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</si>
  <si>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</si>
  <si>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</si>
  <si>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</si>
  <si>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</si>
  <si>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</si>
  <si>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</si>
  <si>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</si>
  <si>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</si>
  <si>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</si>
  <si>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</si>
  <si>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</si>
  <si>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</si>
  <si>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</si>
  <si>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</si>
  <si>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</si>
  <si>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</si>
  <si>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</si>
  <si>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</si>
  <si>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</si>
  <si>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</si>
  <si>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</si>
  <si>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</si>
  <si>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</si>
  <si>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</si>
  <si>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</si>
  <si>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</si>
  <si>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</si>
  <si>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</si>
  <si>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</si>
  <si>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</si>
  <si>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</si>
  <si>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</si>
  <si>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</si>
  <si>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</si>
  <si>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</si>
  <si>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</si>
  <si>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</si>
  <si>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</si>
  <si>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</si>
  <si>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</si>
  <si>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</si>
  <si>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</si>
  <si>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</si>
  <si>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</si>
  <si>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</si>
  <si>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</si>
  <si>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</si>
  <si>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</si>
  <si>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</si>
  <si>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</si>
  <si>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</si>
  <si>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</si>
  <si>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</si>
  <si>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</si>
  <si>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</si>
  <si>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</si>
  <si>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</si>
  <si>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</si>
  <si>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</si>
  <si>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</si>
  <si>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</si>
  <si>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</si>
  <si>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</si>
  <si>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</si>
  <si>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</si>
  <si>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</si>
  <si>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</si>
  <si>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</si>
  <si>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</si>
  <si>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</si>
  <si>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</si>
  <si>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</si>
  <si>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</si>
  <si>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</si>
  <si>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</si>
  <si>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</si>
  <si>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</si>
  <si>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</si>
  <si>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</si>
  <si>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</si>
  <si>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</si>
  <si>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</si>
  <si>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</si>
  <si>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</si>
  <si>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</si>
  <si>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</si>
  <si>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</si>
  <si>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</si>
  <si>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</si>
  <si>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</si>
  <si>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</si>
  <si>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</si>
  <si>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</si>
  <si>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</si>
  <si>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</si>
  <si>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</si>
  <si>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</si>
  <si>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</si>
  <si>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</si>
  <si>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</si>
  <si>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</si>
  <si>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</si>
  <si>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</si>
  <si>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</si>
  <si>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</si>
  <si>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</si>
  <si>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</si>
  <si>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</si>
  <si>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</si>
  <si>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</si>
  <si>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</si>
  <si>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</si>
  <si>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</si>
  <si>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</si>
  <si>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</si>
  <si>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</si>
  <si>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</si>
  <si>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</si>
  <si>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</si>
  <si>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</si>
  <si>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</si>
  <si>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</si>
  <si>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</si>
  <si>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</si>
  <si>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</si>
  <si>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</si>
  <si>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</si>
  <si>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</si>
  <si>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</si>
  <si>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</si>
  <si>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</si>
  <si>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</si>
  <si>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</si>
  <si>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</si>
  <si>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</si>
  <si>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</si>
  <si>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</si>
  <si>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</si>
  <si>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</si>
  <si>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</si>
  <si>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</si>
  <si>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</si>
  <si>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</si>
  <si>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</si>
  <si>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</si>
  <si>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</si>
  <si>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</si>
  <si>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</si>
  <si>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</si>
  <si>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</si>
  <si>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</si>
  <si>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</si>
  <si>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</si>
  <si>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</si>
  <si>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</si>
  <si>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</si>
  <si>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</si>
  <si>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</si>
  <si>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</si>
  <si>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</si>
  <si>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</si>
  <si>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</si>
  <si>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</si>
  <si>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</si>
  <si>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</si>
  <si>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</si>
  <si>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</si>
  <si>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</si>
  <si>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</si>
  <si>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</si>
  <si>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</si>
  <si>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</si>
  <si>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</si>
  <si>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</si>
  <si>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</si>
  <si>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</si>
  <si>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</si>
  <si>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</si>
  <si>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</si>
  <si>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</si>
  <si>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</si>
  <si>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</si>
  <si>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</si>
  <si>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</si>
  <si>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</si>
  <si>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</si>
  <si>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</si>
  <si>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</si>
  <si>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</si>
  <si>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</si>
  <si>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</si>
  <si>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</si>
  <si>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</si>
  <si>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</si>
  <si>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</si>
  <si>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</si>
  <si>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</si>
  <si>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</si>
  <si>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</si>
  <si>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</si>
  <si>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</si>
  <si>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</si>
  <si>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</si>
  <si>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</si>
  <si>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</si>
  <si>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</si>
  <si>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</si>
  <si>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</si>
  <si>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</si>
  <si>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</si>
  <si>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</si>
  <si>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</si>
  <si>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</si>
  <si>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</si>
  <si>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</si>
  <si>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</si>
  <si>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</si>
  <si>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</si>
  <si>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</si>
  <si>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</si>
  <si>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</si>
  <si>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</si>
  <si>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</si>
  <si>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</si>
  <si>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</si>
  <si>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</si>
  <si>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</si>
  <si>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</si>
  <si>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</si>
  <si>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</si>
  <si>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</si>
  <si>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</si>
  <si>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</si>
  <si>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</si>
  <si>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</si>
  <si>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</si>
  <si>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</si>
  <si>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</si>
  <si>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</si>
  <si>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</si>
  <si>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</si>
  <si>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</si>
  <si>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</si>
  <si>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</si>
  <si>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</si>
  <si>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</si>
  <si>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</si>
  <si>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</si>
  <si>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</si>
  <si>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</si>
  <si>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</si>
  <si>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</si>
  <si>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</si>
  <si>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</si>
  <si>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</si>
  <si>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</si>
  <si>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</si>
  <si>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</si>
  <si>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</si>
  <si>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</si>
  <si>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</si>
  <si>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</si>
  <si>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</si>
  <si>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</si>
  <si>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</si>
  <si>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</si>
  <si>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</si>
  <si>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</si>
  <si>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</si>
  <si>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</si>
  <si>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</si>
  <si>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</si>
  <si>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</si>
  <si>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</si>
  <si>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</si>
  <si>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</si>
  <si>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</si>
  <si>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</si>
  <si>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</si>
  <si>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</si>
  <si>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</si>
  <si>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</si>
  <si>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</si>
  <si>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</si>
  <si>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</si>
  <si>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</si>
  <si>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</si>
  <si>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</si>
  <si>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</si>
  <si>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</si>
  <si>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</si>
  <si>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</si>
  <si>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</si>
  <si>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</si>
  <si>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</si>
  <si>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</si>
  <si>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</si>
  <si>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</si>
  <si>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</si>
  <si>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</si>
  <si>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</si>
  <si>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</si>
  <si>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</si>
  <si>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</si>
  <si>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</si>
  <si>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</si>
  <si>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</si>
  <si>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</si>
  <si>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</si>
  <si>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</si>
  <si>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</si>
  <si>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</si>
  <si>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</si>
  <si>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</si>
  <si>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</si>
  <si>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</si>
  <si>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</si>
  <si>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</si>
  <si>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</si>
  <si>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</si>
  <si>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</si>
  <si>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</si>
  <si>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</si>
  <si>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</si>
  <si>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</si>
  <si>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</si>
  <si>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</si>
  <si>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</si>
  <si>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</si>
  <si>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</si>
  <si>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</si>
  <si>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</si>
  <si>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</si>
  <si>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</si>
  <si>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</si>
  <si>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</si>
  <si>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</si>
  <si>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</si>
  <si>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</si>
  <si>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</si>
  <si>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</si>
  <si>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</si>
  <si>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</si>
  <si>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</si>
  <si>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</si>
  <si>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</si>
  <si>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</si>
  <si>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</si>
  <si>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</si>
  <si>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</si>
  <si>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</si>
  <si>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</si>
  <si>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</si>
  <si>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</si>
  <si>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</si>
  <si>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</si>
  <si>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</si>
  <si>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</si>
  <si>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</si>
  <si>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</si>
  <si>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</si>
  <si>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</si>
  <si>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</si>
  <si>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</si>
  <si>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</si>
  <si>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</si>
  <si>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</si>
  <si>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</si>
  <si>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</si>
  <si>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</si>
  <si>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</si>
  <si>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</si>
  <si>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</si>
  <si>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</si>
  <si>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</si>
  <si>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</si>
  <si>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</si>
  <si>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</si>
  <si>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</si>
  <si>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</si>
  <si>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</si>
  <si>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</si>
  <si>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</si>
  <si>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</si>
  <si>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</si>
  <si>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</si>
  <si>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</si>
  <si>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</si>
  <si>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</si>
  <si>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</si>
  <si>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</si>
  <si>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</si>
  <si>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</si>
  <si>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</si>
  <si>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</si>
  <si>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</si>
  <si>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</si>
  <si>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</si>
  <si>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</si>
  <si>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</si>
  <si>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</si>
  <si>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</si>
  <si>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</si>
  <si>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</si>
  <si>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</si>
  <si>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</si>
  <si>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</si>
  <si>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</si>
  <si>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</si>
  <si>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</si>
  <si>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</si>
  <si>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</si>
  <si>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</si>
  <si>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</si>
  <si>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</si>
  <si>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</si>
  <si>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</si>
  <si>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</si>
  <si>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</si>
  <si>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</si>
  <si>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</si>
  <si>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</si>
  <si>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</si>
  <si>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</si>
  <si>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</si>
  <si>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</si>
  <si>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</si>
  <si>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</si>
  <si>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</si>
  <si>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</si>
  <si>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</si>
  <si>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</si>
  <si>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</si>
  <si>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</si>
  <si>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</si>
  <si>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</si>
  <si>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</si>
  <si>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</si>
  <si>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</si>
  <si>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</si>
  <si>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</si>
  <si>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</si>
  <si>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</si>
  <si>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</si>
  <si>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</si>
  <si>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</si>
  <si>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</si>
  <si>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</si>
  <si>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</si>
  <si>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</si>
  <si>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</si>
  <si>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</si>
  <si>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</si>
  <si>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</si>
  <si>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</si>
  <si>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</si>
  <si>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</si>
  <si>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</si>
  <si>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</si>
  <si>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</si>
  <si>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</si>
  <si>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</si>
  <si>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</si>
  <si>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</si>
  <si>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</si>
  <si>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</si>
  <si>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</si>
  <si>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</si>
  <si>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</si>
  <si>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</si>
  <si>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</si>
  <si>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</si>
  <si>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</si>
  <si>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</si>
  <si>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</si>
  <si>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</si>
  <si>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</si>
  <si>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</si>
  <si>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</si>
  <si>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</si>
  <si>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</si>
  <si>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</si>
  <si>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</si>
  <si>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</si>
  <si>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</si>
  <si>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</si>
  <si>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</si>
  <si>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</si>
  <si>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</si>
  <si>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</si>
  <si>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</si>
  <si>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</si>
  <si>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</si>
  <si>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</si>
  <si>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</si>
  <si>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</si>
  <si>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</si>
  <si>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</si>
  <si>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</si>
  <si>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</si>
  <si>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</si>
  <si>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</si>
  <si>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</si>
  <si>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</si>
  <si>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</si>
  <si>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</si>
  <si>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</si>
  <si>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</si>
  <si>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</si>
  <si>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</si>
  <si>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</si>
  <si>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</si>
  <si>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</si>
  <si>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</si>
  <si>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</si>
  <si>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</si>
  <si>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</si>
  <si>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</si>
  <si>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</si>
  <si>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</si>
  <si>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</si>
  <si>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</si>
  <si>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</si>
  <si>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</si>
  <si>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</si>
  <si>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</si>
  <si>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</si>
  <si>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</si>
  <si>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</si>
  <si>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</si>
  <si>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</si>
  <si>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</si>
  <si>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</si>
  <si>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</si>
  <si>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</si>
  <si>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</si>
  <si>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</si>
  <si>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</si>
  <si>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</si>
  <si>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</si>
  <si>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</si>
  <si>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</si>
  <si>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</si>
  <si>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</si>
  <si>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</si>
  <si>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</si>
  <si>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</si>
  <si>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</si>
  <si>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</si>
  <si>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</si>
  <si>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</si>
  <si>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</si>
  <si>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</si>
  <si>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</si>
  <si>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</si>
  <si>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</si>
  <si>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</si>
  <si>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</si>
  <si>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</si>
  <si>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</si>
  <si>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</si>
  <si>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</si>
  <si>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</si>
  <si>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</si>
  <si>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</si>
  <si>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</si>
  <si>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</si>
  <si>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</si>
  <si>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</si>
  <si>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</si>
  <si>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</si>
  <si>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</si>
  <si>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</si>
  <si>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</si>
  <si>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</si>
  <si>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</si>
  <si>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</si>
  <si>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</si>
  <si>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</si>
  <si>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</si>
  <si>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</si>
  <si>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</si>
  <si>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</si>
  <si>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</si>
  <si>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</si>
  <si>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</si>
  <si>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</si>
  <si>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</si>
  <si>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</si>
  <si>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</si>
  <si>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</si>
  <si>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</si>
  <si>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</si>
  <si>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</si>
  <si>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</si>
  <si>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</si>
  <si>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</si>
  <si>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</si>
  <si>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</si>
  <si>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</si>
  <si>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</si>
  <si>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</si>
  <si>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</si>
  <si>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</si>
  <si>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</si>
  <si>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</si>
  <si>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</si>
  <si>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</si>
  <si>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</si>
  <si>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</si>
  <si>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</si>
  <si>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</si>
  <si>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</si>
  <si>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</si>
  <si>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</si>
  <si>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</si>
  <si>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</si>
  <si>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</si>
  <si>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</si>
  <si>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</si>
  <si>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</si>
  <si>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</si>
  <si>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</si>
  <si>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</si>
  <si>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</si>
  <si>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</si>
  <si>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</si>
  <si>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</si>
  <si>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</si>
  <si>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</si>
  <si>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</si>
  <si>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</si>
  <si>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</si>
  <si>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</si>
  <si>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</si>
  <si>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</si>
  <si>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</si>
  <si>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</si>
  <si>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</si>
  <si>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</si>
  <si>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</si>
  <si>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</si>
  <si>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</si>
  <si>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</si>
  <si>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</si>
  <si>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</si>
  <si>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</si>
  <si>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</si>
  <si>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</si>
  <si>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</si>
  <si>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</si>
  <si>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</si>
  <si>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</si>
  <si>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</si>
  <si>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</si>
  <si>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</si>
  <si>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</si>
  <si>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</si>
  <si>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</si>
  <si>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</si>
  <si>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</si>
  <si>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</si>
  <si>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</si>
  <si>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</si>
  <si>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</si>
  <si>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</si>
  <si>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</si>
  <si>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</si>
  <si>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</si>
  <si>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</si>
  <si>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</si>
  <si>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</si>
  <si>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</si>
  <si>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</si>
  <si>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</si>
  <si>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</si>
  <si>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</si>
  <si>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</si>
  <si>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</si>
  <si>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</si>
  <si>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</si>
  <si>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</si>
  <si>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</si>
  <si>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</si>
  <si>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</si>
  <si>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</si>
  <si>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</si>
  <si>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</si>
  <si>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</si>
  <si>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</si>
  <si>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</si>
  <si>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</si>
  <si>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</si>
  <si>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</si>
  <si>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</si>
  <si>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</si>
  <si>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</si>
  <si>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</si>
  <si>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</si>
  <si>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</si>
  <si>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</si>
  <si>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</si>
  <si>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</si>
  <si>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</si>
  <si>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</si>
  <si>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</si>
  <si>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</si>
  <si>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</si>
  <si>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</si>
  <si>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</si>
  <si>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</si>
  <si>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</si>
  <si>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</si>
  <si>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</si>
  <si>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</si>
  <si>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</si>
  <si>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</si>
  <si>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</si>
  <si>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</si>
  <si>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</si>
  <si>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</si>
  <si>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</si>
  <si>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</si>
  <si>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</si>
  <si>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</si>
  <si>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</si>
  <si>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</si>
  <si>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</si>
  <si>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</si>
  <si>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</si>
  <si>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</si>
  <si>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</si>
  <si>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</si>
  <si>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</si>
  <si>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</si>
  <si>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</si>
  <si>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</si>
  <si>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</si>
  <si>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</si>
  <si>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</si>
  <si>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</si>
  <si>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</si>
  <si>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</si>
  <si>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</si>
  <si>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</si>
  <si>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</si>
  <si>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</si>
  <si>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</si>
  <si>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</si>
  <si>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</si>
  <si>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</si>
  <si>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</si>
  <si>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</si>
  <si>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</si>
  <si>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</si>
  <si>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</si>
  <si>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</si>
  <si>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</si>
  <si>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</si>
  <si>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</si>
  <si>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</si>
  <si>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</si>
  <si>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</si>
  <si>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</si>
  <si>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</si>
  <si>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</si>
  <si>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</si>
  <si>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</si>
  <si>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</si>
  <si>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</si>
  <si>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</si>
  <si>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</si>
  <si>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</si>
  <si>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</si>
  <si>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</si>
  <si>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</si>
  <si>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</si>
  <si>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</si>
  <si>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</si>
  <si>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</si>
  <si>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</si>
  <si>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</si>
  <si>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</si>
  <si>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</si>
  <si>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</si>
  <si>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</si>
  <si>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</si>
  <si>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</si>
  <si>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</si>
  <si>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</si>
  <si>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</si>
  <si>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</si>
  <si>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</si>
  <si>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</si>
  <si>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</si>
  <si>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</si>
  <si>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</si>
  <si>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</si>
  <si>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</si>
  <si>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</si>
  <si>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</si>
  <si>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</si>
  <si>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</si>
  <si>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</si>
  <si>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</si>
  <si>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</si>
  <si>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</si>
  <si>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</si>
  <si>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</si>
  <si>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</si>
  <si>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</si>
  <si>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</si>
  <si>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</si>
  <si>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</si>
  <si>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</si>
  <si>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</si>
  <si>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</si>
  <si>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</si>
  <si>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</si>
  <si>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</si>
  <si>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</si>
  <si>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</si>
  <si>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</si>
  <si>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</si>
  <si>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</si>
  <si>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</si>
  <si>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</si>
  <si>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</si>
  <si>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</si>
  <si>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</si>
  <si>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</si>
  <si>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</si>
  <si>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</si>
  <si>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</si>
  <si>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</si>
  <si>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</si>
  <si>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</si>
  <si>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</si>
  <si>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</si>
  <si>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</si>
  <si>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</si>
  <si>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</si>
  <si>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</si>
  <si>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</si>
  <si>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</si>
  <si>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</si>
  <si>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</si>
  <si>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</si>
  <si>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</si>
  <si>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</si>
  <si>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</si>
  <si>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</si>
  <si>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</si>
  <si>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</si>
  <si>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</si>
  <si>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</si>
  <si>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</si>
  <si>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</si>
  <si>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</si>
  <si>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</si>
  <si>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</si>
  <si>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</si>
  <si>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</si>
  <si>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</si>
  <si>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</si>
  <si>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</si>
  <si>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</si>
  <si>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</si>
  <si>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</si>
  <si>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</si>
  <si>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</si>
  <si>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</si>
  <si>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</si>
  <si>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</si>
  <si>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</si>
  <si>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</si>
  <si>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</si>
  <si>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</si>
  <si>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</si>
  <si>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</si>
  <si>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</si>
  <si>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</si>
  <si>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</si>
  <si>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</si>
  <si>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</si>
  <si>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</si>
  <si>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</si>
  <si>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</si>
  <si>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</si>
  <si>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</si>
  <si>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</si>
  <si>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</si>
  <si>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</si>
  <si>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</si>
  <si>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</si>
  <si>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</si>
  <si>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</si>
  <si>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</si>
  <si>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</si>
  <si>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</si>
  <si>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</si>
  <si>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</si>
  <si>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</si>
  <si>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</si>
  <si>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</si>
  <si>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</si>
  <si>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</si>
  <si>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</si>
  <si>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</si>
  <si>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</si>
  <si>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</si>
  <si>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</si>
  <si>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</si>
  <si>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</si>
  <si>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</si>
  <si>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</si>
  <si>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</si>
  <si>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</si>
  <si>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</si>
  <si>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</si>
  <si>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</si>
  <si>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</si>
  <si>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</si>
  <si>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</si>
  <si>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</si>
  <si>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</si>
  <si>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</si>
  <si>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</si>
  <si>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</si>
  <si>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</si>
  <si>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</si>
  <si>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</si>
  <si>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</si>
  <si>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</si>
  <si>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</si>
  <si>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</si>
  <si>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</si>
  <si>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</si>
  <si>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</si>
  <si>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</si>
  <si>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</si>
  <si>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</si>
  <si>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</si>
  <si>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</si>
  <si>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</si>
  <si>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</si>
  <si>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</si>
  <si>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</si>
  <si>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</si>
  <si>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</si>
  <si>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</si>
  <si>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</si>
  <si>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</si>
  <si>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</si>
  <si>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</si>
  <si>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</si>
  <si>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</si>
  <si>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</si>
  <si>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</si>
  <si>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</si>
  <si>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</si>
  <si>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</si>
  <si>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</si>
  <si>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</si>
  <si>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</si>
  <si>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</si>
  <si>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</si>
  <si>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</si>
  <si>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</si>
  <si>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</si>
  <si>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</si>
  <si>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</si>
  <si>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</si>
  <si>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</si>
  <si>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</si>
  <si>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</si>
  <si>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</si>
  <si>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</si>
  <si>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</si>
  <si>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</si>
  <si>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</si>
  <si>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</si>
  <si>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</si>
  <si>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</si>
  <si>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</si>
  <si>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</si>
  <si>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</si>
  <si>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</si>
  <si>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</si>
  <si>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</si>
  <si>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</si>
  <si>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</si>
  <si>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</si>
  <si>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</si>
  <si>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</si>
  <si>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</si>
  <si>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</si>
  <si>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</si>
  <si>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</si>
  <si>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</si>
  <si>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</si>
  <si>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</si>
  <si>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</si>
  <si>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</si>
  <si>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</si>
  <si>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</si>
  <si>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</si>
  <si>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</si>
  <si>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</si>
  <si>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</si>
  <si>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</si>
  <si>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</si>
  <si>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</si>
  <si>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</si>
  <si>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</si>
  <si>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</si>
  <si>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</si>
  <si>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</si>
  <si>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</si>
  <si>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</si>
  <si>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</si>
  <si>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</si>
  <si>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</si>
  <si>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</si>
  <si>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</si>
  <si>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</si>
  <si>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</si>
  <si>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</si>
  <si>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</si>
  <si>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</si>
  <si>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</si>
  <si>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</si>
  <si>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</si>
  <si>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</si>
  <si>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</si>
  <si>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</si>
  <si>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</si>
  <si>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</si>
  <si>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</si>
  <si>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</si>
  <si>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</si>
  <si>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</si>
  <si>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</si>
  <si>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</si>
  <si>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</si>
  <si>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</si>
  <si>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</si>
  <si>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</si>
  <si>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</si>
  <si>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</si>
  <si>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</si>
  <si>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</si>
  <si>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</si>
  <si>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</si>
  <si>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</si>
  <si>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</si>
  <si>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</si>
  <si>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</si>
  <si>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</si>
  <si>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</si>
  <si>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</si>
  <si>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</si>
  <si>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</si>
  <si>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</si>
  <si>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</si>
  <si>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</si>
  <si>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</si>
  <si>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</si>
  <si>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</si>
  <si>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</si>
  <si>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</si>
  <si>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</si>
  <si>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</si>
  <si>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</si>
  <si>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</si>
  <si>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</si>
  <si>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</si>
  <si>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</si>
  <si>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</si>
  <si>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</si>
  <si>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</si>
  <si>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</si>
  <si>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</si>
  <si>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</si>
  <si>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</si>
  <si>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</si>
  <si>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</si>
  <si>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</si>
  <si>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</si>
  <si>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</si>
  <si>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</si>
  <si>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</si>
  <si>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</si>
  <si>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</si>
  <si>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</si>
  <si>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</si>
  <si>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</si>
  <si>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</si>
  <si>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</si>
  <si>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</si>
  <si>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</si>
  <si>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</si>
  <si>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</si>
  <si>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</si>
  <si>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</si>
  <si>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</si>
  <si>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</si>
  <si>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</si>
  <si>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</si>
  <si>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</si>
  <si>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</si>
  <si>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</si>
  <si>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</si>
  <si>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</si>
  <si>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</si>
  <si>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</si>
  <si>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</si>
  <si>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</si>
  <si>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</si>
  <si>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</si>
  <si>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</si>
  <si>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</si>
  <si>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</si>
  <si>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</si>
  <si>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</si>
  <si>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</si>
  <si>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</si>
  <si>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</si>
  <si>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</si>
  <si>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</si>
  <si>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</si>
  <si>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</si>
  <si>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</si>
  <si>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</si>
  <si>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</si>
  <si>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</si>
  <si>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</si>
  <si>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</si>
  <si>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</si>
  <si>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</si>
  <si>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</si>
  <si>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</si>
  <si>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</si>
  <si>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</si>
  <si>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</si>
  <si>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</si>
  <si>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</si>
  <si>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</si>
  <si>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</si>
  <si>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</si>
  <si>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</si>
  <si>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</si>
  <si>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</si>
  <si>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</si>
  <si>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</si>
  <si>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</si>
  <si>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</si>
  <si>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</si>
  <si>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</si>
  <si>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</si>
  <si>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</si>
  <si>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</si>
  <si>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</si>
  <si>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</si>
  <si>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</si>
  <si>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</si>
  <si>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</si>
  <si>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</si>
  <si>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</si>
  <si>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</si>
  <si>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</si>
  <si>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</si>
  <si>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</si>
  <si>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</si>
  <si>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</si>
  <si>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</si>
  <si>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</si>
  <si>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</si>
  <si>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</si>
  <si>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</si>
  <si>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</si>
  <si>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</si>
  <si>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</si>
  <si>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</si>
  <si>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</si>
  <si>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</si>
  <si>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</si>
  <si>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</si>
  <si>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</si>
  <si>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</si>
  <si>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</si>
  <si>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</si>
  <si>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</si>
  <si>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</si>
  <si>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</si>
  <si>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</si>
  <si>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</si>
  <si>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</si>
  <si>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</si>
  <si>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</si>
  <si>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</si>
  <si>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</si>
  <si>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</si>
  <si>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</si>
  <si>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</si>
  <si>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</si>
  <si>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</si>
  <si>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</si>
  <si>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</si>
  <si>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</si>
  <si>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</si>
  <si>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</si>
  <si>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</si>
  <si>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</si>
  <si>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</si>
  <si>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</si>
  <si>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</si>
  <si>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</si>
  <si>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</si>
  <si>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</si>
  <si>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</si>
  <si>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</si>
  <si>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</si>
  <si>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</si>
  <si>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</si>
  <si>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</si>
  <si>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</si>
  <si>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</si>
  <si>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</si>
  <si>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</si>
  <si>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</si>
  <si>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</si>
  <si>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</si>
  <si>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</si>
  <si>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</si>
  <si>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</si>
  <si>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</si>
  <si>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</si>
  <si>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</si>
  <si>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</si>
  <si>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</si>
  <si>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</si>
  <si>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</si>
  <si>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</si>
  <si>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</si>
  <si>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</si>
  <si>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</si>
  <si>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</si>
  <si>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</si>
  <si>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</si>
  <si>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</si>
  <si>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</si>
  <si>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</si>
  <si>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</si>
  <si>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</si>
  <si>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</si>
  <si>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</si>
  <si>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</si>
  <si>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</si>
  <si>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</si>
  <si>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</si>
  <si>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</si>
  <si>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</si>
  <si>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</si>
  <si>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</si>
  <si>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</si>
  <si>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</si>
  <si>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</si>
  <si>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</si>
  <si>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</si>
  <si>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</si>
  <si>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</si>
  <si>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</si>
  <si>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</si>
  <si>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</si>
  <si>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</si>
  <si>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</si>
  <si>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</si>
  <si>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</si>
  <si>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</si>
  <si>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</si>
  <si>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</si>
  <si>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</si>
  <si>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</si>
  <si>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</si>
  <si>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</si>
  <si>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</si>
  <si>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</si>
  <si>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</si>
  <si>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</si>
  <si>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</si>
  <si>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</si>
  <si>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</si>
  <si>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</si>
  <si>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</si>
  <si>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</si>
  <si>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</si>
  <si>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</si>
  <si>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</si>
  <si>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</si>
  <si>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</si>
  <si>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</si>
  <si>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</si>
  <si>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</si>
  <si>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</si>
  <si>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</si>
  <si>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</si>
  <si>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</si>
  <si>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</si>
  <si>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</si>
  <si>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</si>
  <si>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</si>
  <si>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</si>
  <si>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</si>
  <si>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</si>
  <si>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</si>
  <si>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</si>
  <si>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</si>
  <si>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</si>
  <si>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</si>
  <si>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</si>
  <si>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</si>
  <si>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</si>
  <si>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</si>
  <si>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</si>
  <si>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</si>
  <si>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</si>
  <si>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</si>
  <si>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</si>
  <si>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</si>
  <si>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</si>
  <si>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</si>
  <si>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</si>
  <si>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</si>
  <si>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</si>
  <si>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</si>
  <si>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</si>
  <si>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</si>
  <si>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</si>
  <si>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</si>
  <si>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</si>
  <si>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</si>
  <si>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</si>
  <si>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</si>
  <si>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</si>
  <si>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</si>
  <si>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</si>
  <si>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</si>
  <si>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</si>
  <si>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</si>
  <si>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</si>
  <si>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</si>
  <si>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</si>
  <si>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</si>
  <si>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</si>
  <si>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</si>
  <si>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</si>
  <si>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</si>
  <si>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</si>
  <si>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</si>
  <si>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</si>
  <si>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</si>
  <si>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</si>
  <si>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</si>
  <si>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</si>
  <si>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</si>
  <si>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</si>
  <si>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</si>
  <si>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</si>
  <si>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</si>
  <si>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</si>
  <si>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</si>
  <si>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</si>
  <si>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</si>
  <si>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</si>
  <si>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</si>
  <si>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</si>
  <si>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</si>
  <si>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</si>
  <si>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</si>
  <si>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</si>
  <si>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</si>
  <si>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</si>
  <si>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</si>
  <si>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</si>
  <si>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</si>
  <si>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</si>
  <si>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</si>
  <si>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</si>
  <si>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</si>
  <si>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</si>
  <si>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</si>
  <si>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</si>
  <si>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</si>
  <si>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</si>
  <si>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</si>
  <si>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</si>
  <si>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</si>
  <si>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</si>
  <si>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</si>
  <si>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</si>
  <si>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</si>
  <si>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</si>
  <si>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</si>
  <si>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</si>
  <si>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</si>
  <si>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</si>
  <si>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</si>
  <si>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</si>
  <si>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</si>
  <si>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</si>
  <si>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</si>
  <si>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</si>
  <si>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</si>
  <si>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</si>
  <si>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</si>
  <si>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</si>
  <si>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</si>
  <si>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</si>
  <si>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</si>
  <si>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</si>
  <si>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</si>
  <si>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</si>
  <si>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</si>
  <si>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</si>
  <si>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</si>
  <si>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</si>
  <si>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</si>
  <si>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</si>
  <si>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</si>
  <si>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</si>
  <si>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</si>
  <si>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</si>
  <si>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</si>
  <si>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</si>
  <si>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</si>
  <si>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</si>
  <si>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</si>
  <si>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</si>
  <si>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</si>
  <si>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</si>
  <si>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</si>
  <si>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</si>
  <si>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</si>
  <si>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</si>
  <si>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</si>
  <si>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</si>
  <si>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</si>
  <si>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</si>
  <si>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</si>
  <si>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</si>
  <si>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</si>
  <si>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</si>
  <si>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</si>
  <si>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</si>
  <si>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</si>
  <si>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</si>
  <si>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</si>
  <si>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</si>
  <si>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</si>
  <si>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</si>
  <si>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</si>
  <si>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</si>
  <si>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</si>
  <si>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</si>
  <si>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</si>
  <si>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</si>
  <si>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</si>
  <si>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</si>
  <si>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</si>
  <si>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</si>
  <si>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</si>
  <si>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</si>
  <si>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</si>
  <si>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</si>
  <si>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</si>
  <si>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</si>
  <si>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</si>
  <si>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</si>
  <si>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</si>
  <si>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</si>
  <si>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</si>
  <si>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</si>
  <si>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</si>
  <si>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</si>
  <si>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</si>
  <si>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</si>
  <si>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</si>
  <si>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</si>
  <si>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</si>
  <si>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</si>
  <si>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</si>
  <si>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</si>
  <si>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</si>
  <si>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</si>
  <si>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</si>
  <si>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</si>
  <si>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</si>
  <si>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</si>
  <si>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</si>
  <si>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</si>
  <si>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</si>
  <si>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</si>
  <si>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</si>
  <si>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</si>
  <si>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</si>
  <si>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</si>
  <si>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</si>
  <si>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</si>
  <si>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</si>
  <si>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</si>
  <si>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</si>
  <si>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</si>
  <si>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</si>
  <si>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</si>
  <si>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</si>
  <si>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</si>
  <si>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</si>
  <si>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</si>
  <si>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</si>
  <si>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</si>
  <si>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</si>
  <si>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</si>
  <si>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</si>
  <si>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</si>
  <si>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</si>
  <si>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</si>
  <si>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</si>
  <si>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</si>
  <si>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</si>
  <si>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</si>
  <si>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</si>
  <si>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</si>
  <si>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</si>
  <si>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</si>
  <si>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</si>
  <si>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</si>
  <si>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</si>
  <si>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</si>
  <si>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</si>
  <si>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</si>
  <si>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</si>
  <si>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</si>
  <si>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</si>
  <si>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</si>
  <si>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</si>
  <si>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</si>
  <si>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</si>
  <si>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</si>
  <si>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</si>
  <si>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</si>
  <si>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</si>
  <si>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</si>
  <si>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</si>
  <si>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</si>
  <si>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</si>
  <si>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</si>
  <si>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</si>
  <si>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</si>
  <si>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</si>
  <si>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</si>
  <si>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</si>
  <si>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</si>
  <si>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</si>
  <si>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</si>
  <si>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</si>
  <si>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</si>
  <si>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</si>
  <si>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</si>
  <si>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</si>
  <si>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</si>
  <si>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</si>
  <si>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</si>
  <si>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</si>
  <si>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</si>
  <si>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</si>
  <si>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</si>
  <si>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</si>
  <si>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</si>
  <si>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</si>
  <si>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</si>
  <si>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</si>
  <si>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</si>
  <si>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</si>
  <si>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</si>
  <si>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</si>
  <si>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</si>
  <si>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</si>
  <si>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</si>
  <si>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</si>
  <si>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</si>
  <si>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</si>
  <si>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</si>
  <si>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</si>
  <si>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</si>
  <si>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</si>
  <si>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</si>
  <si>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</si>
  <si>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</si>
  <si>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</si>
  <si>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</si>
  <si>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</si>
  <si>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</si>
  <si>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</si>
  <si>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</si>
  <si>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</si>
  <si>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</si>
  <si>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</si>
  <si>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</si>
  <si>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</si>
  <si>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</si>
  <si>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</si>
  <si>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</si>
  <si>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</si>
  <si>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</si>
  <si>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</si>
  <si>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</si>
  <si>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</si>
  <si>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</si>
  <si>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</si>
  <si>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</si>
  <si>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</si>
  <si>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</si>
  <si>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</si>
  <si>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</si>
  <si>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</si>
  <si>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</si>
  <si>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</si>
  <si>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</si>
  <si>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</si>
  <si>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</si>
  <si>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</si>
  <si>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</si>
  <si>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</si>
  <si>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</si>
  <si>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</si>
  <si>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</si>
  <si>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</si>
  <si>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</si>
  <si>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</si>
  <si>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</si>
  <si>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</si>
  <si>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</si>
  <si>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</si>
  <si>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</si>
  <si>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</si>
  <si>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</si>
  <si>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</si>
  <si>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</si>
  <si>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</si>
  <si>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</si>
  <si>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</si>
  <si>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</si>
  <si>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</si>
  <si>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</si>
  <si>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</si>
  <si>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</si>
  <si>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</si>
  <si>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</si>
  <si>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</si>
  <si>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</si>
  <si>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</si>
  <si>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</si>
  <si>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</si>
  <si>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</si>
  <si>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</si>
  <si>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</si>
  <si>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</si>
  <si>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</si>
  <si>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</si>
  <si>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</si>
  <si>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</si>
  <si>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</si>
  <si>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</si>
  <si>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</si>
  <si>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</si>
  <si>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</si>
  <si>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</si>
  <si>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</si>
  <si>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</si>
  <si>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</si>
  <si>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</si>
  <si>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</si>
  <si>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</si>
  <si>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</si>
  <si>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</si>
  <si>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</si>
  <si>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</si>
  <si>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</si>
  <si>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</si>
  <si>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</si>
  <si>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</si>
  <si>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</si>
  <si>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</si>
  <si>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</si>
  <si>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</si>
  <si>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</si>
  <si>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</si>
  <si>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</si>
  <si>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</si>
  <si>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</si>
  <si>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</si>
  <si>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</si>
  <si>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</si>
  <si>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</si>
  <si>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</si>
  <si>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</si>
  <si>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</si>
  <si>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</si>
  <si>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</si>
  <si>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</si>
  <si>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</si>
  <si>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</si>
  <si>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</si>
  <si>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</si>
  <si>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</si>
  <si>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</si>
  <si>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</si>
  <si>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</si>
  <si>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</si>
  <si>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</si>
  <si>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</si>
  <si>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</si>
  <si>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</si>
  <si>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</si>
  <si>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</si>
  <si>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</si>
  <si>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</si>
  <si>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</si>
  <si>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</si>
  <si>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</si>
  <si>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</si>
  <si>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</si>
  <si>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</si>
  <si>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</si>
  <si>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</si>
  <si>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</si>
  <si>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</si>
  <si>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</si>
  <si>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</si>
  <si>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</si>
  <si>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</si>
  <si>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</si>
  <si>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</si>
  <si>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</si>
  <si>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</si>
  <si>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</si>
  <si>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</si>
  <si>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</si>
  <si>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</si>
  <si>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</si>
  <si>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</si>
  <si>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</si>
  <si>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</si>
  <si>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</si>
  <si>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</si>
  <si>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</si>
  <si>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</si>
  <si>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</si>
  <si>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</si>
  <si>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</si>
  <si>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</si>
  <si>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</si>
  <si>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</si>
  <si>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</si>
  <si>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</si>
  <si>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</si>
  <si>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</si>
  <si>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</si>
  <si>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</si>
  <si>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</si>
  <si>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</si>
  <si>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</si>
  <si>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</si>
  <si>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</si>
  <si>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</si>
  <si>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</si>
  <si>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</si>
  <si>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</si>
  <si>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</si>
  <si>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</si>
  <si>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</si>
  <si>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</si>
  <si>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</si>
  <si>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</si>
  <si>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</si>
  <si>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</si>
  <si>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</si>
  <si>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</si>
  <si>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</si>
  <si>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</si>
  <si>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</si>
  <si>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</si>
  <si>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</si>
  <si>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</si>
  <si>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</si>
  <si>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</si>
  <si>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</si>
  <si>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</si>
  <si>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</si>
  <si>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</si>
  <si>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</si>
  <si>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</si>
  <si>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</si>
  <si>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</si>
  <si>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</si>
  <si>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</si>
  <si>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</si>
  <si>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</si>
  <si>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</si>
  <si>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</si>
  <si>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</si>
  <si>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</si>
  <si>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</si>
  <si>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</si>
  <si>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</si>
  <si>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</si>
  <si>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</si>
  <si>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</si>
  <si>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</si>
  <si>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</si>
  <si>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</si>
  <si>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</si>
  <si>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</si>
  <si>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</si>
  <si>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</si>
  <si>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</si>
  <si>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</si>
  <si>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</si>
  <si>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</si>
  <si>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</si>
  <si>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</si>
  <si>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</si>
  <si>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</si>
  <si>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</si>
  <si>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</si>
  <si>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</si>
  <si>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</si>
  <si>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</si>
  <si>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</si>
  <si>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</si>
  <si>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</si>
  <si>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</si>
  <si>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</si>
  <si>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</si>
  <si>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</si>
  <si>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</si>
  <si>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</si>
  <si>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</si>
  <si>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</si>
  <si>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</si>
  <si>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</si>
  <si>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</si>
  <si>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</si>
  <si>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</si>
  <si>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</si>
  <si>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</si>
  <si>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</si>
  <si>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</si>
  <si>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</si>
  <si>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</si>
  <si>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</si>
  <si>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</si>
  <si>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</si>
  <si>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</si>
  <si>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</si>
  <si>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</si>
  <si>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</si>
  <si>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</si>
  <si>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</si>
  <si>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</si>
  <si>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</si>
  <si>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</si>
  <si>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</si>
  <si>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</si>
  <si>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</si>
  <si>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</si>
  <si>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</si>
  <si>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</si>
  <si>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</si>
  <si>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</si>
  <si>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</si>
  <si>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</si>
  <si>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</si>
  <si>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</si>
  <si>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</si>
  <si>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</si>
  <si>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</si>
  <si>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</si>
  <si>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</si>
  <si>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</si>
  <si>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</si>
  <si>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</si>
  <si>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</si>
  <si>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</si>
  <si>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</si>
  <si>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</si>
  <si>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</si>
  <si>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</si>
  <si>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</si>
  <si>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</si>
  <si>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</si>
  <si>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</si>
  <si>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</si>
  <si>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</si>
  <si>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</si>
  <si>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</si>
  <si>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</si>
  <si>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</si>
  <si>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</si>
  <si>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</si>
  <si>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</si>
  <si>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</si>
  <si>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</si>
  <si>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</si>
  <si>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</si>
  <si>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</si>
  <si>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</si>
  <si>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</si>
  <si>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</si>
  <si>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</si>
  <si>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</si>
  <si>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</si>
  <si>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</si>
  <si>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</si>
  <si>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</si>
  <si>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</si>
  <si>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</si>
  <si>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</si>
  <si>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</si>
  <si>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</si>
  <si>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</si>
  <si>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</si>
  <si>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</si>
  <si>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</si>
  <si>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</si>
  <si>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</si>
  <si>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</si>
  <si>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</si>
  <si>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</si>
  <si>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</si>
  <si>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</si>
  <si>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</si>
  <si>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</si>
  <si>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</si>
  <si>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</si>
  <si>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</si>
  <si>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</si>
  <si>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</si>
  <si>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</si>
  <si>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</si>
  <si>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</si>
  <si>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</si>
  <si>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</si>
  <si>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</si>
  <si>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</si>
  <si>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</si>
  <si>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</si>
  <si>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</si>
  <si>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</si>
  <si>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</si>
  <si>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</si>
  <si>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</si>
  <si>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</si>
  <si>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</si>
  <si>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</si>
  <si>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</si>
  <si>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</si>
  <si>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</si>
  <si>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</si>
  <si>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</si>
  <si>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</si>
  <si>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</si>
  <si>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</si>
  <si>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</si>
  <si>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</si>
  <si>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</si>
  <si>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</si>
  <si>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</si>
  <si>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</si>
  <si>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</si>
  <si>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</si>
  <si>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</si>
  <si>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</si>
  <si>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</si>
  <si>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</si>
  <si>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</si>
  <si>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</si>
  <si>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</si>
  <si>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</si>
  <si>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</si>
  <si>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</si>
  <si>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</si>
  <si>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</si>
  <si>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</si>
  <si>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</si>
  <si>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</si>
  <si>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</si>
  <si>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</si>
  <si>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</si>
  <si>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</si>
  <si>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</si>
  <si>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</si>
  <si>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</si>
  <si>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</si>
  <si>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</si>
  <si>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</si>
  <si>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</si>
  <si>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</si>
  <si>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</si>
  <si>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</si>
  <si>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</si>
  <si>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</si>
  <si>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</si>
  <si>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</si>
  <si>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</si>
  <si>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</si>
  <si>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</si>
  <si>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</si>
  <si>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</si>
  <si>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</si>
  <si>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</si>
  <si>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</si>
  <si>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</si>
  <si>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</si>
  <si>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</si>
  <si>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</si>
  <si>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</si>
  <si>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</si>
  <si>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</si>
  <si>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</si>
  <si>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</si>
  <si>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</si>
  <si>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</si>
  <si>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</si>
  <si>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</si>
  <si>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</si>
  <si>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</si>
  <si>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</si>
  <si>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</si>
  <si>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</si>
  <si>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</si>
  <si>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</si>
  <si>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</si>
  <si>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</si>
  <si>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</si>
  <si>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</si>
  <si>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</si>
  <si>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</si>
  <si>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</si>
  <si>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</si>
  <si>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</si>
  <si>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</si>
  <si>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</si>
  <si>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</si>
  <si>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</si>
  <si>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</si>
  <si>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</si>
  <si>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</si>
  <si>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</si>
  <si>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</si>
  <si>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</si>
  <si>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</si>
  <si>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</si>
  <si>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</si>
  <si>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</si>
  <si>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</si>
  <si>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</si>
  <si>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</si>
  <si>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</si>
  <si>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</si>
  <si>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</si>
  <si>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</si>
  <si>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</si>
  <si>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</si>
  <si>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</si>
  <si>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</si>
  <si>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</si>
  <si>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</si>
  <si>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</si>
  <si>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</si>
  <si>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</si>
  <si>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</si>
  <si>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</si>
  <si>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</si>
  <si>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</si>
  <si>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</si>
  <si>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</si>
  <si>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</si>
  <si>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</si>
  <si>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</si>
  <si>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</si>
  <si>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</si>
  <si>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</si>
  <si>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</si>
  <si>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</si>
  <si>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</si>
  <si>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</si>
  <si>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</si>
  <si>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</si>
  <si>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</si>
  <si>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</si>
  <si>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</si>
  <si>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</si>
  <si>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</si>
  <si>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</si>
  <si>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</si>
  <si>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</si>
  <si>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</si>
  <si>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</si>
  <si>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</si>
  <si>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</si>
  <si>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</si>
  <si>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</si>
  <si>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</si>
  <si>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</si>
  <si>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</si>
  <si>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</si>
  <si>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</si>
  <si>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</si>
  <si>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</si>
  <si>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</si>
  <si>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</si>
  <si>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</si>
  <si>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</si>
  <si>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</si>
  <si>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</si>
  <si>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</si>
  <si>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</si>
  <si>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</si>
  <si>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</si>
  <si>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</si>
  <si>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</si>
  <si>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</si>
  <si>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</si>
  <si>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</si>
  <si>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</si>
  <si>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</si>
  <si>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</si>
  <si>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</si>
  <si>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</si>
  <si>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</si>
  <si>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</si>
  <si>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</si>
  <si>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</si>
  <si>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</si>
  <si>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</si>
  <si>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</si>
  <si>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</si>
  <si>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</si>
  <si>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</si>
  <si>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</si>
  <si>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</si>
  <si>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</si>
  <si>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</si>
  <si>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</si>
  <si>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</si>
  <si>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</si>
  <si>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</si>
  <si>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</si>
  <si>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</si>
  <si>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</si>
  <si>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</si>
  <si>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</si>
  <si>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</si>
  <si>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</si>
  <si>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</si>
  <si>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</si>
  <si>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</si>
  <si>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</si>
  <si>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</si>
  <si>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</si>
  <si>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</si>
  <si>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</si>
  <si>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</si>
  <si>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</si>
  <si>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</si>
  <si>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</si>
  <si>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</si>
  <si>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</si>
  <si>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</si>
  <si>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</si>
  <si>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</si>
  <si>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</si>
  <si>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</si>
  <si>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</si>
  <si>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</si>
  <si>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</si>
  <si>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</si>
  <si>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</si>
  <si>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</si>
  <si>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</si>
  <si>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</si>
  <si>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</si>
  <si>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</si>
  <si>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</si>
  <si>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</si>
  <si>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</si>
  <si>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</si>
  <si>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</si>
  <si>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</si>
  <si>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</si>
  <si>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</si>
  <si>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</si>
  <si>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</si>
  <si>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</si>
  <si>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</si>
  <si>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</si>
  <si>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</si>
  <si>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</si>
  <si>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</si>
  <si>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</si>
  <si>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</si>
  <si>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</si>
  <si>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</si>
  <si>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</si>
  <si>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</si>
  <si>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</si>
  <si>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</si>
  <si>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</si>
  <si>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</si>
  <si>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</si>
  <si>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</si>
  <si>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</si>
  <si>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</si>
  <si>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</si>
  <si>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</si>
  <si>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</si>
  <si>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</si>
  <si>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</si>
  <si>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</si>
  <si>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</si>
  <si>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</si>
  <si>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</si>
  <si>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</si>
  <si>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</si>
  <si>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</si>
  <si>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</si>
  <si>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</si>
  <si>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</si>
  <si>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</si>
  <si>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</si>
  <si>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</si>
  <si>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</si>
  <si>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</si>
  <si>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</si>
  <si>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</si>
  <si>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</si>
  <si>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</si>
  <si>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</si>
  <si>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</si>
  <si>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</si>
  <si>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</si>
  <si>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</si>
  <si>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</si>
  <si>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</si>
  <si>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</si>
  <si>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</si>
  <si>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</si>
  <si>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</si>
  <si>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</si>
  <si>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</si>
  <si>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</si>
  <si>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</si>
  <si>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</si>
  <si>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</si>
  <si>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</si>
  <si>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</si>
  <si>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</si>
  <si>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</si>
  <si>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</si>
  <si>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</si>
  <si>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</si>
  <si>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</si>
  <si>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</si>
  <si>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</si>
  <si>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</si>
  <si>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</si>
  <si>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</si>
  <si>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</si>
  <si>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</si>
  <si>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</si>
  <si>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</si>
  <si>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</si>
  <si>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</si>
  <si>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</si>
  <si>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</si>
  <si>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</si>
  <si>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</si>
  <si>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</si>
  <si>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</si>
  <si>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</si>
  <si>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</si>
  <si>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</si>
  <si>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</si>
  <si>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</si>
  <si>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</si>
  <si>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</si>
  <si>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</si>
  <si>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</si>
  <si>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</si>
  <si>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</si>
  <si>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</si>
  <si>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</si>
  <si>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</si>
  <si>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</si>
  <si>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</si>
  <si>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</si>
  <si>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</si>
  <si>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</si>
  <si>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</si>
  <si>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</si>
  <si>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</si>
  <si>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</si>
  <si>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</si>
  <si>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</si>
  <si>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</si>
  <si>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</si>
  <si>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</si>
  <si>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</si>
  <si>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</si>
  <si>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</si>
  <si>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</si>
  <si>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</si>
  <si>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</si>
  <si>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</si>
  <si>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</si>
  <si>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</si>
  <si>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</si>
  <si>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</si>
  <si>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</si>
  <si>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</si>
  <si>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</si>
  <si>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</si>
  <si>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</si>
  <si>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</si>
  <si>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</si>
  <si>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</si>
  <si>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</si>
  <si>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</si>
  <si>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</si>
  <si>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</si>
  <si>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</si>
  <si>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</si>
  <si>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</si>
  <si>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</si>
  <si>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</si>
  <si>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</si>
  <si>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</si>
  <si>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</si>
  <si>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</si>
  <si>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</si>
  <si>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</si>
  <si>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</si>
  <si>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</si>
  <si>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</si>
  <si>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</si>
  <si>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</si>
  <si>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</si>
  <si>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</si>
  <si>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</si>
  <si>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</si>
  <si>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</si>
  <si>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</si>
  <si>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</si>
  <si>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</si>
  <si>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</si>
  <si>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</si>
  <si>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</si>
  <si>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</si>
  <si>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</si>
  <si>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</si>
  <si>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</si>
  <si>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</si>
  <si>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</si>
  <si>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</si>
  <si>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</si>
  <si>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</si>
  <si>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</si>
  <si>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</si>
  <si>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</si>
  <si>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</si>
  <si>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</si>
  <si>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</si>
  <si>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</si>
  <si>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</si>
  <si>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</si>
  <si>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</si>
  <si>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</si>
  <si>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</si>
  <si>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</si>
  <si>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</si>
  <si>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</si>
  <si>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</si>
  <si>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</si>
  <si>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</si>
  <si>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</si>
  <si>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</si>
  <si>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</si>
  <si>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</si>
  <si>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</si>
  <si>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</si>
  <si>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</si>
  <si>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</si>
  <si>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</si>
  <si>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</si>
  <si>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</si>
  <si>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</si>
  <si>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</si>
  <si>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</si>
  <si>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</si>
  <si>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</si>
  <si>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</si>
  <si>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</si>
  <si>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</si>
  <si>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</si>
  <si>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</si>
  <si>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</si>
  <si>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</si>
  <si>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</si>
  <si>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</si>
  <si>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</si>
  <si>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</si>
  <si>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</si>
  <si>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</si>
  <si>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</si>
  <si>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</si>
  <si>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</si>
  <si>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</si>
  <si>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</si>
  <si>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</si>
  <si>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</si>
  <si>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</si>
  <si>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</si>
  <si>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</si>
  <si>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</si>
  <si>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</si>
  <si>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</si>
  <si>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</si>
  <si>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</si>
  <si>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</si>
  <si>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</si>
  <si>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</si>
  <si>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</si>
  <si>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</si>
  <si>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</si>
  <si>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</si>
  <si>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</si>
  <si>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</si>
  <si>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</si>
  <si>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</si>
  <si>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</si>
  <si>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</si>
  <si>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</si>
  <si>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</si>
  <si>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</si>
  <si>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</si>
  <si>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</si>
  <si>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</si>
  <si>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</si>
  <si>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</si>
  <si>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</si>
  <si>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</si>
  <si>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</si>
  <si>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</si>
  <si>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</si>
  <si>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</si>
  <si>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</si>
  <si>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</si>
  <si>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</si>
  <si>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</si>
  <si>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</si>
  <si>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</si>
  <si>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</si>
  <si>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</si>
  <si>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</si>
  <si>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</si>
  <si>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</si>
  <si>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</si>
  <si>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</si>
  <si>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</si>
  <si>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</si>
  <si>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</si>
  <si>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</si>
  <si>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</si>
  <si>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</si>
  <si>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</si>
  <si>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</si>
  <si>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</si>
  <si>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</si>
  <si>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</si>
  <si>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</si>
  <si>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</si>
  <si>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</si>
  <si>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</si>
  <si>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</si>
  <si>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</si>
  <si>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</si>
  <si>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</si>
  <si>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</si>
  <si>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</si>
  <si>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</si>
  <si>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</si>
  <si>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</si>
  <si>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</si>
  <si>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</si>
  <si>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</si>
  <si>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</si>
  <si>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</si>
  <si>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</si>
  <si>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</si>
  <si>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</si>
  <si>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</si>
  <si>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</si>
  <si>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</si>
  <si>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</si>
  <si>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</si>
  <si>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</si>
  <si>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</si>
  <si>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</si>
  <si>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</si>
  <si>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</si>
  <si>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</si>
  <si>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</si>
  <si>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</si>
  <si>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</si>
  <si>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</si>
  <si>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</si>
  <si>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</si>
  <si>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</si>
  <si>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</si>
  <si>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</si>
  <si>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</si>
  <si>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</si>
  <si>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</si>
  <si>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</si>
  <si>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</si>
  <si>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</si>
  <si>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</si>
  <si>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</si>
  <si>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</si>
  <si>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</si>
  <si>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</si>
  <si>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</si>
  <si>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</si>
  <si>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</si>
  <si>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</si>
  <si>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</si>
  <si>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</si>
  <si>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</si>
  <si>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</si>
  <si>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</si>
  <si>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</si>
  <si>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</si>
  <si>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</si>
  <si>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</si>
  <si>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</si>
  <si>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</si>
  <si>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</si>
  <si>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</si>
  <si>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</si>
  <si>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</si>
  <si>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</si>
  <si>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</si>
  <si>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</si>
  <si>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</si>
  <si>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</si>
  <si>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</si>
  <si>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</si>
  <si>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</si>
  <si>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</si>
  <si>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</si>
  <si>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</si>
  <si>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</si>
  <si>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</si>
  <si>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</si>
  <si>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</si>
  <si>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</si>
  <si>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</si>
  <si>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</si>
  <si>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</si>
  <si>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</si>
  <si>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</si>
  <si>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</si>
  <si>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</si>
  <si>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</si>
  <si>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</si>
  <si>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</si>
  <si>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</si>
  <si>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</si>
  <si>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</si>
  <si>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</si>
  <si>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</si>
  <si>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</si>
  <si>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</si>
  <si>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</si>
  <si>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</si>
  <si>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</si>
  <si>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</si>
  <si>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</si>
  <si>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</si>
  <si>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</si>
  <si>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</si>
  <si>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</si>
  <si>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</si>
  <si>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</si>
  <si>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</si>
  <si>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</si>
  <si>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</si>
  <si>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</si>
  <si>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</si>
  <si>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</si>
  <si>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</si>
  <si>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</si>
  <si>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</si>
  <si>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</si>
  <si>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</si>
  <si>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</si>
  <si>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</si>
  <si>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</si>
  <si>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</si>
  <si>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</si>
  <si>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</si>
  <si>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</si>
  <si>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</si>
  <si>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</si>
  <si>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</si>
  <si>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</si>
  <si>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</si>
  <si>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</si>
  <si>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</si>
  <si>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</si>
  <si>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</si>
  <si>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</si>
  <si>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</si>
  <si>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</si>
  <si>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</si>
  <si>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</si>
  <si>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</si>
  <si>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</si>
  <si>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</si>
  <si>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</si>
  <si>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</si>
  <si>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</si>
  <si>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</si>
  <si>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</si>
  <si>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</si>
  <si>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</si>
  <si>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</si>
  <si>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</si>
  <si>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</si>
  <si>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</si>
  <si>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</si>
  <si>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</si>
  <si>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</si>
  <si>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</si>
  <si>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</si>
  <si>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</si>
  <si>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</si>
  <si>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</si>
  <si>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</si>
  <si>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</si>
  <si>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</si>
  <si>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</si>
  <si>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</si>
  <si>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</si>
  <si>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</si>
  <si>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</si>
  <si>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</si>
  <si>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</si>
  <si>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</si>
  <si>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</si>
  <si>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</si>
  <si>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</si>
  <si>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</si>
  <si>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</si>
  <si>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</si>
  <si>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</si>
  <si>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</si>
  <si>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</si>
  <si>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</si>
  <si>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</si>
  <si>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</si>
  <si>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</si>
  <si>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</si>
  <si>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</si>
  <si>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</si>
  <si>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</si>
  <si>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</si>
  <si>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</si>
  <si>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</si>
  <si>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</si>
  <si>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</si>
  <si>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</si>
  <si>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</si>
  <si>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</si>
  <si>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</si>
  <si>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</si>
  <si>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</si>
  <si>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</si>
  <si>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</si>
  <si>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</si>
  <si>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</si>
  <si>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</si>
  <si>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</si>
  <si>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</si>
  <si>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</si>
  <si>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</si>
  <si>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</si>
  <si>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</si>
  <si>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</si>
  <si>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</si>
  <si>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</si>
  <si>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</si>
  <si>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</si>
  <si>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</si>
  <si>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</si>
  <si>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</si>
  <si>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</si>
  <si>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</si>
  <si>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</si>
  <si>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</si>
  <si>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</si>
  <si>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</si>
  <si>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</si>
  <si>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</si>
  <si>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</si>
  <si>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</si>
  <si>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</si>
  <si>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</si>
  <si>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</si>
  <si>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</si>
  <si>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</si>
  <si>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</si>
  <si>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</si>
  <si>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</si>
  <si>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</si>
  <si>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</si>
  <si>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</si>
  <si>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</si>
  <si>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</si>
  <si>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</si>
  <si>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</si>
  <si>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</si>
  <si>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</si>
  <si>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</si>
  <si>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</si>
  <si>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</si>
  <si>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</si>
  <si>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</si>
  <si>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</si>
  <si>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</si>
  <si>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</si>
  <si>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</si>
  <si>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</si>
  <si>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</si>
  <si>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</si>
  <si>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</si>
  <si>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</si>
  <si>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</si>
  <si>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</si>
  <si>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</si>
  <si>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</si>
  <si>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</si>
  <si>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</si>
  <si>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</si>
  <si>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</si>
  <si>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</si>
  <si>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</si>
  <si>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</si>
  <si>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</si>
  <si>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</si>
  <si>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</si>
  <si>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</si>
  <si>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</si>
  <si>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</si>
  <si>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</si>
  <si>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</si>
  <si>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</si>
  <si>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</si>
  <si>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</si>
  <si>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</si>
  <si>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</si>
  <si>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</si>
  <si>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</si>
  <si>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</si>
  <si>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</si>
  <si>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</si>
  <si>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</si>
  <si>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</si>
  <si>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</si>
  <si>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</si>
  <si>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</si>
  <si>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</si>
  <si>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</si>
  <si>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</si>
  <si>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</si>
  <si>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</si>
  <si>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</si>
  <si>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</si>
  <si>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</si>
  <si>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</si>
  <si>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</si>
  <si>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</si>
  <si>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</si>
  <si>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</si>
  <si>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</si>
  <si>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</si>
  <si>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</si>
  <si>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</si>
  <si>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</si>
  <si>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</si>
  <si>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</si>
  <si>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</si>
  <si>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</si>
  <si>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</si>
  <si>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</si>
  <si>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</si>
  <si>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</si>
  <si>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</si>
  <si>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</si>
  <si>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</si>
  <si>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</si>
  <si>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</si>
  <si>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</si>
  <si>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</si>
  <si>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</si>
  <si>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</si>
  <si>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</si>
  <si>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</si>
  <si>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</si>
  <si>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</si>
  <si>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</si>
  <si>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</si>
  <si>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</si>
  <si>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</si>
  <si>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</si>
  <si>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</si>
  <si>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</si>
  <si>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</si>
  <si>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</si>
  <si>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</si>
  <si>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</si>
  <si>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</si>
  <si>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</si>
  <si>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</si>
  <si>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</si>
  <si>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</si>
  <si>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</si>
  <si>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</si>
  <si>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</si>
  <si>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</si>
  <si>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</si>
  <si>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</si>
  <si>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</si>
  <si>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</si>
  <si>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</si>
  <si>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</si>
  <si>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</si>
  <si>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</si>
  <si>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</si>
  <si>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</si>
  <si>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</si>
  <si>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</si>
  <si>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</si>
  <si>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</si>
  <si>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</si>
  <si>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</si>
  <si>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</si>
  <si>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</si>
  <si>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</si>
  <si>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</si>
  <si>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</si>
  <si>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</si>
  <si>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</si>
  <si>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</si>
  <si>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</si>
  <si>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</si>
  <si>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</si>
  <si>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</si>
  <si>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</si>
  <si>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</si>
  <si>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</si>
  <si>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</si>
  <si>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</si>
  <si>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</si>
  <si>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</si>
  <si>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</si>
  <si>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</si>
  <si>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</si>
  <si>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</si>
  <si>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</si>
  <si>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</si>
  <si>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</si>
  <si>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</si>
  <si>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</si>
  <si>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</si>
  <si>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</si>
  <si>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</si>
  <si>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</si>
  <si>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</si>
  <si>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</si>
  <si>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</si>
  <si>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</si>
  <si>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</si>
  <si>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</si>
  <si>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</si>
  <si>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</si>
  <si>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</si>
  <si>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</si>
  <si>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</si>
  <si>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</si>
  <si>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</si>
  <si>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</si>
  <si>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</si>
  <si>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</si>
  <si>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</si>
  <si>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</si>
  <si>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</si>
  <si>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</si>
  <si>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</si>
  <si>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</si>
  <si>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</si>
  <si>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</si>
  <si>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</si>
  <si>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</si>
  <si>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</si>
  <si>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</si>
  <si>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</si>
  <si>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</si>
  <si>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</si>
  <si>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</si>
  <si>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</si>
  <si>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</si>
  <si>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</si>
  <si>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</si>
  <si>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</si>
  <si>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</si>
  <si>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</si>
  <si>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</si>
  <si>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</si>
  <si>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</si>
  <si>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</si>
  <si>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</si>
  <si>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</si>
  <si>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</si>
  <si>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</si>
  <si>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</si>
  <si>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</si>
  <si>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</si>
  <si>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</si>
  <si>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</si>
  <si>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</si>
  <si>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</si>
  <si>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</si>
  <si>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</si>
  <si>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</si>
  <si>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</si>
  <si>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</si>
  <si>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</si>
  <si>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</si>
  <si>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</si>
  <si>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</si>
  <si>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</si>
  <si>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</si>
  <si>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</si>
  <si>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</si>
  <si>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</si>
  <si>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</si>
  <si>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</si>
  <si>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</si>
  <si>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</si>
  <si>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</si>
  <si>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</si>
  <si>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</si>
  <si>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</si>
  <si>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</si>
  <si>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</si>
  <si>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</si>
  <si>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</si>
  <si>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</si>
  <si>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</si>
  <si>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</si>
  <si>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</si>
  <si>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</si>
  <si>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</si>
  <si>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</si>
  <si>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</si>
  <si>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</si>
  <si>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</si>
  <si>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</si>
  <si>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</si>
  <si>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</si>
  <si>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</si>
  <si>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</si>
  <si>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</si>
  <si>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</si>
  <si>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</si>
  <si>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</si>
  <si>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</si>
  <si>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</si>
  <si>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</si>
  <si>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</si>
  <si>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</si>
  <si>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</si>
  <si>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</si>
  <si>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</si>
  <si>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</si>
  <si>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</si>
  <si>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</si>
  <si>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</si>
  <si>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</si>
  <si>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</si>
  <si>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</si>
  <si>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</si>
  <si>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</si>
  <si>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</si>
  <si>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</si>
  <si>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</si>
  <si>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</si>
  <si>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</si>
  <si>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</si>
  <si>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</si>
  <si>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</si>
  <si>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</si>
  <si>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</si>
  <si>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</si>
  <si>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</si>
  <si>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</si>
  <si>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</si>
  <si>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</si>
  <si>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</si>
  <si>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</si>
  <si>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</si>
  <si>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</si>
  <si>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</si>
  <si>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</si>
  <si>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</si>
  <si>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</si>
  <si>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</si>
  <si>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</si>
  <si>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</si>
  <si>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</si>
  <si>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</si>
  <si>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</si>
  <si>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</si>
  <si>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</si>
  <si>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</si>
  <si>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</si>
  <si>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</si>
  <si>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</si>
  <si>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</si>
  <si>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</si>
  <si>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</si>
  <si>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</si>
  <si>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</si>
  <si>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</si>
  <si>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</si>
  <si>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</si>
  <si>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</si>
  <si>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</si>
  <si>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</si>
  <si>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</si>
  <si>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</si>
  <si>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</si>
  <si>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</si>
  <si>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</si>
  <si>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</si>
  <si>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</si>
  <si>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</si>
  <si>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</si>
  <si>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</si>
  <si>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</si>
  <si>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</si>
  <si>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</si>
  <si>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</si>
  <si>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</si>
  <si>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</si>
  <si>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</si>
  <si>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</si>
  <si>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</si>
  <si>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</si>
  <si>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</si>
  <si>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</si>
  <si>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</si>
  <si>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</si>
  <si>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</si>
  <si>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</si>
  <si>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</si>
  <si>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</si>
  <si>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</si>
  <si>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</si>
  <si>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</si>
  <si>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</si>
  <si>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</si>
  <si>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</si>
  <si>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</si>
  <si>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</si>
  <si>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</si>
  <si>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</si>
  <si>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</si>
  <si>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</si>
  <si>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</si>
  <si>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</si>
  <si>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</si>
  <si>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</si>
  <si>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</si>
  <si>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</si>
  <si>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</si>
  <si>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</si>
  <si>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</si>
  <si>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</si>
  <si>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</si>
  <si>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</si>
  <si>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</si>
  <si>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</si>
  <si>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</si>
  <si>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</si>
  <si>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</si>
  <si>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</si>
  <si>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</si>
  <si>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</si>
  <si>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PCM-20251011-00000733</t>
  </si>
  <si>
    <t>EM Team on the way ETA; 50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</si>
  <si>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</si>
  <si>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</si>
  <si>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</si>
  <si>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</si>
  <si>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</si>
  <si>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</si>
  <si>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</si>
  <si>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</si>
  <si>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</si>
  <si>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</si>
  <si>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PCM-20251011-00000575</t>
  </si>
  <si>
    <t>ETA 25 mins</t>
  </si>
  <si>
    <t>PCM-20251011-00000671</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</si>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</sst>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278.45776886573731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0.94843981481972151</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0.3456504629648407</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7" t="s">
        <v>8903</v>
      </c>
      <c r="E5" s="69" t="s">
        <v>38964</v>
      </c>
      <c r="F5" s="162">
        <v>45941.385833333334</v>
      </c>
      <c r="G5" s="161">
        <f ca="1">IFERROR(NOW()-F5,"")</f>
        <v>2.0361111113743391E-2</v>
      </c>
      <c r="H5" s="168">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45941.406194444447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45941.406194444447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45941.406194444447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45941.406194444447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45941.406194444447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45941.406194444447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45941.406194444447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45941.406194444447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45941.406194444447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45941.406194444447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45941.406194444447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45941.406194444447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45941.406194444447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45941.406194444447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45941.406194444447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45941.406194444447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45941.406194444447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45941.406194444447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45941.406194444447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45941.406194444447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45941.406194444447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45941.406194444447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45941.406194444447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45941.406194444447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45941.406194444447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45941.406194444447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45941.406194444447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45941.406194444447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45941.406194444447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45941.406194444447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45941.406194444447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45941.406194444447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45941.406194444447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45941.406194444447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45941.406194444447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45941.406194444447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45941.406194444447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45941.406194444447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45941.406194444447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45941.406194444447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45941.406194444447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45941.406194444447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45941.406194444447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45941.406194444447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45941.406194444447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45941.406194444447</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B27D4296-D976-4FA4-B00E-7B93EB0A62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134.67911145833205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116.40635682870197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45941.406194444447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45941.406194444447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45941.406194444447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45941.406194444447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45941.406194444447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45941.406194444447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45941.406194444447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45941.406194444447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45941.406194444447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45941.406194444447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45941.406194444447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45941.406194444447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45941.406194444447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45941.406194444447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45941.406194444447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45941.406194444447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45941.406194444447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45941.406194444447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45941.406194444447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45941.406194444447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45941.406194444447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45941.406194444447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45941.406194444447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45941.406194444447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45941.406194444447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45941.406194444447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45941.406194444447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45941.406194444447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45941.406194444447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45941.406194444447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45941.406194444447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45941.406194444447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45941.406194444447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45941.406194444447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45941.406194444447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45941.406194444447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45941.406194444447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45941.406194444447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45941.406194444447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45941.406194444447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45941.406194444447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45941.406194444447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45941.406194444447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45941.406194444447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45941.406194444447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45941.406194444447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45941.406194444447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45941.406194444447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45941.406194444447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45941.406194444447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45941.406194444447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45941.406194444447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45941.406194444447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45941.406194444447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45941.406194444447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45941.406194444447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45941.406194444447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45941.406194444447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45941.406194444447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45941.406194444447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45941.406194444447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45941.406194444447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45941.406194444447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45941.406194444447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45941.406194444447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45941.406194444447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45941.406194444447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45941.406194444447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45941.406194444447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45941.406194444447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45941.406194444447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45941.406194444447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45941.406194444447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45941.406194444447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45941.406194444447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45941.406194444447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45941.406194444447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45941.406194444447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45941.406194444447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45941.406194444447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45941.406194444447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45941.406194444447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45941.406194444447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45941.406194444447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45941.406194444447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45941.406194444447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45941.406194444447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45941.406194444447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45941.406194444447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45941.406194444447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45941.406194444447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45941.406194444447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45941.406194444447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45941.406194444447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45941.406194444447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45941.406194444447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45941.406194444447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45941.406194444447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45941.406194444447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45941.406194444447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45941.406194444447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45941.406194444447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45941.406194444447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45941.406194444447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45941.406194444447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45941.406194444447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45941.406194444447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45941.406194444447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45941.406194444447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45941.406194444447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45941.406194444447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45941.406194444447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45941.406194444447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45941.406194444447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45941.406194444447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45941.406194444447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45941.406194444447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45941.406194444447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45941.406194444447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45941.406194444447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45941.406194444447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45941.406194444447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45941.406194444447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45941.406194444447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45941.406194444447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45941.406194444447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45941.406194444447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45941.406194444447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45941.406194444447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45941.406194444447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45941.406194444447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45941.406194444447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45941.406194444447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45941.406194444447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45941.406194444447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45941.406194444447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45941.406194444447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45941.406194444447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45941.406194444447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45941.406194444447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45941.406194444447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45941.406194444447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45941.406194444447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45941.406194444447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45941.406194444447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45941.406194444447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45941.406194444447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45941.406194444447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45941.406194444447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45941.406194444447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45941.406194444447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45941.406194444447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45941.406194444447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45941.406194444447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45941.406194444447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45941.406194444447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45941.406194444447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45941.406194444447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45941.406194444447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45941.406194444447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45941.406194444447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45941.406194444447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45941.406194444447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45941.406194444447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45941.406194444447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45941.406194444447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45941.406194444447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45941.406194444447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2.3914699071610812E-2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45941.406194791663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45941.406194791663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45941.406194791663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45941.406194791663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45941.406194791663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45941.406194791663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45941.406194791663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45941.406194791663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45941.406194791663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45941.406194791663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45941.406194791663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45941.406194791663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45941.406194791663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45941.406194791663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45941.406194791663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45941.406194791663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45941.406194791663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45941.406194791663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45941.406194791663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45941.406194791663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45941.406194791663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45941.406194791663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45941.406194791663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45941.406194791663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45941.406194791663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45941.406194791663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45941.406194791663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45941.406194791663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45941.406194791663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45941.406194791663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45941.406194791663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45941.406194791663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45941.406194791663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45941.406194791663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45941.406194791663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45941.406194791663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45941.406194791663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45941.406194791663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45941.406194791663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45941.406194791663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45941.406194791663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45941.406194791663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45941.406194791663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45941.406194791663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45941.406194791663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45941.406194791663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45941.406194791663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45941.406194791663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45941.406194791663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45941.406194791663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45941.406194791663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45941.406194791663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45941.406194791663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45941.406194791663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45941.406194791663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45941.406194791663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45941.406194791663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45941.406194791663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45941.406194791663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45941.406194791663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45941.406194791663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45941.406194791663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45941.406194791663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45941.406194791663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45941.406194791663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45941.406194791663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45941.406194791663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45941.406194791663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45941.406194791663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45941.406194791663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45941.406194791663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45941.406194791663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45941.406194791663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45941.406194791663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45941.406194791663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45941.406194791663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45941.406194791663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45941.406194791663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45941.406194791663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45941.406194791663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45941.406194791663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45941.406194791663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45941.406194791663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45941.406194791663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45941.406194791663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45941.406194791663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45941.406194791663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45941.406194791663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45941.406194791663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45941.406194791663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45941.406194791663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45941.406194791663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45941.406194791663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45941.406194791663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45941.406194791663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45941.406194791663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45941.406194791663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45941.406194791663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45941.406194791663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45941.406194791663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45941.406194791663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45941.406194791663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45941.406194791663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45941.406194791663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45941.406194791663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45941.406194791663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45941.406194791663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45941.406194791663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45941.406194791663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45941.406194791663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45941.406194791663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45941.406194791663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45941.406194791663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45941.406194791663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45941.406194791663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45941.406194791663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45941.406194791663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45941.406194791663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45941.406194791663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45941.406194791663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45941.406194791663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45941.406194791663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45941.406194791663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45941.406194791663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45941.406194791663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45941.406194791663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45941.406194791663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45941.406194791663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45941.406194791663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45941.406194791663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45941.406194791663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45941.406194791663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45941.406194791663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45941.406194791663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45941.406194791663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45941.406194791663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45941.406194791663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45941.406194791663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45941.406194791663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45941.406194791663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45941.406194791663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45941.406194791663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45941.406194791663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45941.406194791663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45941.406194791663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45941.406194791663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45941.406194791663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45941.406194791663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45941.406194791663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45941.406194791663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45941.406194791663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45941.406194791663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45941.406194791663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45941.406194791663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45941.406194791663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45941.406194791663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45941.406194791663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45941.406194791663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45941.406194791663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45941.406194791663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45941.406194791663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45941.406194791663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45941.406194791663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45941.406194791663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45941.406194791663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45941.406194791663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45941.406194791663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45941.406194791663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45941.406194791663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45941.406194791663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45941.406194791663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45941.406194791663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45941.406194791663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45941.406194791663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45941.406194791663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45941.406194791663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45941.406194791663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45941.406194791663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45941.406194791663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45941.406194791663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45941.406194791663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45941.406194791663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45941.406194791663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45941.406194791663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45941.406194791663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45941.406194791663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45941.406194791663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45941.406194791663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45941.406194791663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45941.406194791663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45941.406194791663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45941.406194791663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45941.406194791663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45941.406194791663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45941.406194791663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45941.406194791663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45941.406194791663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45941.406194791663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45941.406194791663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45941.406194791663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45941.406194791663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45941.406194791663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45941.406194791663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45941.406194791663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45941.406194791663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45941.406194791663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45941.406194791663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45941.406194791663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45941.406194791663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45941.406194791663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45941.406194791663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45941.406194791663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45941.406194791663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45941.406194791663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45941.406194791663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45941.406194791663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45941.406194791663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45941.406194791663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45941.406194791663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45941.406194791663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45941.406194791663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45941.406194791663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45941.406194791663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45941.406194791663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45941.406194791663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45941.406194791663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45941.406194791663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45941.406194791663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45941.406194791663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45941.406194791663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45941.406194791663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45941.406194791663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45941.406194791663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45941.406194791663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45941.406194791663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45941.406194791663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45941.406194791663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45941.406194791663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45941.406194791663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45941.406194791663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45941.406194791663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45941.406194791663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45941.406194791663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45941.406194791663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45941.406194791663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45941.406194791663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45941.406194791663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45941.406194791663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45941.406194791663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45941.406194791663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45941.406194791663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45941.406194791663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45941.406194791663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45941.406194791663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45941.406194791663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45941.406194791663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45941.406194791663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45941.406194791663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45941.406194791663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45941.406194791663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45941.406194791663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45941.406194791663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45941.406194791663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45941.406194791663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45941.406194791663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45941.406194791663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45941.406194791663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45941.406194791663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45941.406194791663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45941.406194791663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45941.406194791663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45941.406194791663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45941.406194791663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45941.406194791663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45941.406194791663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45941.406194791663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45941.406194791663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45941.406194791663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45941.406194791663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45941.406194791663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45941.406194791663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45941.406194791663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45941.406194791663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45941.406194791663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45941.406194791663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45941.406194791663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45941.406194791663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45941.406194791663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45941.406194791663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45941.406194791663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45941.406194791663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45941.406194791663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45941.406194791663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45941.406194791663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45941.406194791663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45941.406194791663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45941.406194791663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45941.406194791663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45941.406194791663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45941.406194791663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45941.406194791663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45941.406194791663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45941.406194791663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45941.406194791663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45941.406194791663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45941.406194791663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45941.406194791663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45941.406194791663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45941.406194791663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45941.406194791663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45941.406194791663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45941.406194791663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45941.406194791663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45941.406194791663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45941.406194791663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45941.406194791663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45941.406194791663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45941.406194791663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45941.406194791663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45941.406194791663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45941.406194791663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45941.406194791663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45941.406194791663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45941.406194791663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45941.406194791663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45941.406194791663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45941.406194791663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45941.406194791663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45941.406194791663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45941.406194791663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45941.406194791663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45941.406194791663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45941.406194791663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45941.406194791663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45941.406194791663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45941.406194791663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45941.406194791663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45941.406194791663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45941.406194791663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45941.406194791663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45941.406194791663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45941.406194791663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45941.406194791663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45941.406194791663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45941.406194791663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45941.406194791663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45941.406194791663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45941.406194791663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45941.406194791663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45941.406194791663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45941.406194791663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45941.406194791663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45941.406194791663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45941.406194791663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45941.406194791663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45941.406194791663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45941.406194791663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45941.406194791663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45941.406194791663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45941.406194791663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45941.406194791663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45941.406194791663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45941.406194791663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45941.406194791663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45941.406194791663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45941.406194791663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45941.406194791663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45941.406194791663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45941.406194791663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45941.406194791663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45941.406194791663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45941.406194791663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45941.406194791663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45941.406194791663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45941.406194791663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45941.406194791663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45941.406194791663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45941.406194791663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45941.406194791663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45941.406194791663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45941.406194791663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45941.406194791663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45941.406194791663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45941.406194791663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45941.406194791663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45941.406194791663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45941.406194791663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45941.406194791663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45941.406194791663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45941.406194791663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45941.406194791663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45941.406194791663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45941.406194791663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45941.406194791663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45941.406194791663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45941.406194791663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45941.406194791663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45941.406194791663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45941.406194791663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45941.406194791663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45941.406194791663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45941.406194791663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45941.406194791663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45941.406194791663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45941.406194791663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45941.406194791663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45941.406194791663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45941.406194791663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45941.406194791663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45941.406194791663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45941.406194791663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45941.406194791663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45941.406194791663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45941.406194791663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45941.406194791663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45941.406194791663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45941.406194791663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45941.406194791663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45941.406194791663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45941.406194791663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45941.406194791663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45941.406194791663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45941.406194791663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45941.406194791663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45941.406194791663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45941.406194791663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45941.406194791663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45941.406194791663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45941.406194791663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45941.406194791663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45941.406194791663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45941.406194791663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45941.406194791663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45941.406194791663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45941.406194791663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45941.406194791663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45941.406194791663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45941.406194791663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45941.406194791663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45941.406194791663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45941.406194791663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45941.406194791663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45941.406194791663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45941.406194791663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45941.406194791663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45941.406194791663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45941.406194791663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45941.406194791663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45941.406194791663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45941.406194791663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45941.406194791663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45941.406194791663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45941.406194791663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45941.406194791663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45941.406194791663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45941.406194791663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45941.406194791663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45941.406194791663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45941.406194791663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45941.406194791663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45941.406194791663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45941.406194791663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45941.406194791663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45941.406194791663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45941.406194791663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45941.406194791663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45941.406194791663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45941.406194791663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45941.406194791663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45941.406194791663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45941.406194791663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45941.406194791663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45941.406194791663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45941.406194791663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45941.406194791663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45941.406194791663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45941.406194791663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45941.406194791663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45941.406194791663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45941.406194791663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45941.406194791663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45941.406194791663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45941.406194791663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45941.406194791663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45941.406194791663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45941.406194791663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45941.406194791663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45941.406194791663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45941.406194791663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45941.406194791663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45941.406194791663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45941.406194791663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45941.406194791663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45941.406194791663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45941.406194791663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45941.406194791663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45941.406194791663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45941.406194791663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45941.406194791663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45941.406194791663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45941.406194791663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45941.406194791663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45941.406194791663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45941.406194791663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45941.406194791663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45941.406194791663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45941.406194791663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45941.406194791663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45941.406194791663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45941.406194791663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45941.406194791663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45941.406194791663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45941.406194791663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45941.406194791663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45941.406194791663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45941.406194791663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45941.406194791663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45941.406194791663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45941.406194791663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45941.406194791663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45941.406194791663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45941.406194791663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45941.406194791663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45941.406194791663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45941.406194791663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45941.406194791663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45941.406194791663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45941.406194791663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45941.406194791663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45941.406194791663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45941.406194791663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45941.406194791663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45941.406194791663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45941.406194791663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45941.406194791663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45941.406194791663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45941.406194791663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45941.406194791663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45941.406194791663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45941.406194791663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45941.406194791663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45941.406194791663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45941.406194791663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45941.406194791663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45941.406194791663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45941.406194791663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45941.406194791663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45941.406194791663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45941.406194791663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45941.406194791663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45941.406194791663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45941.406194791663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45941.406194791663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45941.406194791663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45941.406194791663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45941.406194791663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45941.406194791663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45941.406194791663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45941.406194791663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45941.406194791663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45941.406194791663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45941.406194791663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45941.406194791663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45941.406194791663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45941.406194791663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45941.406194791663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45941.406194791663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45941.406194791663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45941.406194791663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45941.406194791663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45941.406194791663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45941.406194791663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45941.406194791663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45941.406194791663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45941.406194791663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45941.406194791663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45941.406194791663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45941.406194791663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45941.406194791663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45941.406194791663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45941.406194791663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45941.406194791663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45941.406194791663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45941.406194791663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45941.406194791663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45941.406194791663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45941.406194791663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45941.406194791663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45941.406194791663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45941.406194791663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45941.406194791663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45941.406194791663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45941.406194791663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45941.406194791663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45941.406194791663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45941.406194791663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45941.406194791663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45941.406194791663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45941.406194791663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45941.406194791663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45941.406194791663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45941.406194791663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45941.406194791663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45941.406194791663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45941.406194791663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45941.406194791663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45941.406194791663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45941.406194791663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45941.406194791663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45941.406194791663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45941.406194791663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45941.406194791663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45941.406194791663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45941.406194791663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45941.406194791663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45941.406194791663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45941.406194791663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45941.406194791663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45941.406194791663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45941.406194791663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45941.406194791663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45941.406194791663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45941.406194791663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45941.406194791663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45941.406194791663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45941.406194791663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45941.406194791663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45941.406194791663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45941.406194791663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45941.406194791663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45941.406194791663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45941.406194791663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45941.406194791663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45941.406194791663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45941.406194791663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45941.406194791663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45941.406194791663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45941.406194791663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45941.406194791663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45941.406194791663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45941.406194791663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45941.406194791663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45941.406194791663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45941.406194791663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45941.406194791663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45941.406194791663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45941.406194791663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45941.406194791663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45941.406194791663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45941.406194791663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45941.406194791663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45941.406194791663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45941.406194791663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45941.406194791663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45941.406194791663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45941.406194791663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45941.406194791663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45941.406194791663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45941.406194791663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45941.406194791663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45941.406194791663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45941.406194791663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45941.406194791663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45941.406194791663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45941.406194791663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45941.406194791663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45941.406194791663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45941.406194791663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45941.406194791663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45941.406194791663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45941.406194791663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45941.406194791663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45941.406194791663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45941.406194791663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45941.406194791663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45941.406194791663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45941.406194791663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45941.406194791663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45941.406194791663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45941.406194791663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45941.406194791663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45941.406194791663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45941.406194791663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45941.406194791663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45941.406194791663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45941.406194791663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45941.406194791663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45941.406194791663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45941.406194791663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45941.406194791663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45941.406194791663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45941.406194791663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45941.406194791663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45941.406194791663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45941.406194791663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45941.406194791663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45941.406194791663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45941.406194791663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45941.406194791663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45941.406194791663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45941.406194791663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45941.406194791663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45941.406194791663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45941.406194791663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45941.406194791663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45941.406194791663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45941.406194791663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45941.406194791663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45941.406194791663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45941.406194791663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45941.406194791663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45941.406194791663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45941.406194791663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45941.406194791663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45941.406194791663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45941.406194791663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45941.406194791663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45941.406194791663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45941.406194791663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45941.406194791663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45941.406194791663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45941.406194791663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45941.406194791663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45941.406194791663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45941.406194791663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45941.406194791663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45941.406194791663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45941.406194791663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45941.406194791663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45941.406194791663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45941.406194791663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45941.406194791663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45941.406194791663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45941.406194791663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45941.406194791663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45941.406194791663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45941.406194791663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45941.406194791663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45941.406194791663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45941.406194791663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45941.406194791663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45941.406194791663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45941.406194791663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45941.406194791663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45941.406194791663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45941.406194791663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45941.406194791663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45941.406194791663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45941.406194791663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45941.406194791663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45941.406194791663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45941.406194791663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45941.406194791663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45941.406194791663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45941.406194791663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45941.406194791663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45941.406194791663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45941.406194791663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45941.406194791663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45941.406194791663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45941.406194791663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45941.406194791663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45941.406194791663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45941.406194791663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45941.406194791663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45941.406194791663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45941.406194791663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45941.406194791663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45941.406194791663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45941.406194791663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45941.406194791663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45941.406194791663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45941.406194791663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45941.406194791663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45941.406194791663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45941.406194791663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45941.406194791663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45941.406194791663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45941.406194791663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45941.406194791663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45941.406194791663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45941.406194791663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45941.406194791663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45941.406194791663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45941.406194791663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45941.406194791663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45941.406194791663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45941.406194791663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45941.406194791663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45941.406194791663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45941.406194791663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45941.406194791663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45941.406194791663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45941.406194791663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45941.406194791663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45941.406194791663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45941.406194791663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45941.406194791663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45941.406194791663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45941.406194791663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45941.406194791663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45941.406194791663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45941.406194791663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45941.406194791663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45941.406194791663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45941.406194791663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45941.406194791663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45941.406194791663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45941.406194791663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45941.406194791663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45941.406194791663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45941.406194791663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45941.406194791663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45941.406194791663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45941.406194791663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45941.406194791663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45941.406194791663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45941.406194791663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45941.406194791663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45941.406194791663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45941.406194791663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45941.406194791663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45941.406194791663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45941.406194791663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45941.406194791663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45941.406194791663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45941.406194791663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45941.406194791663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45941.406194791663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45941.406194791663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45941.406194791663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45941.406194791663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45941.406194791663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45941.406194791663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45941.406194791663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45941.406194791663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45941.406194791663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45941.406194791663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45941.406194791663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45941.406194791663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45941.406194791663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45941.406194791663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45941.406194791663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45941.406194791663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45941.406194791663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45941.406194791663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45941.406194791663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45941.406194791663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45941.406194791663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45941.406194791663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45941.406194791663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45941.406194791663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45941.406194791663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45941.406194791663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45941.406194791663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45941.406194791663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45941.406194791663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45941.406194791663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45941.406194791663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45941.406194791663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45941.406194791663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45941.406194791663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45941.406194791663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45941.406194791663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45941.406194791663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45941.406194791663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45941.406194791663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45941.406194791663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45941.406194791663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45941.406194791663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45941.406194791663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45941.406194791663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45941.406194791663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45941.406194791663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45941.406194791663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45941.406194791663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45941.406194791663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45941.406194791663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45941.406194791663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45941.406194791663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45941.406194791663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45941.406194791663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45941.406194791663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45941.406194791663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45941.406194791663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45941.406194791663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45941.406194791663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45941.406194791663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45941.406194791663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45941.406194791663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45941.406194791663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45941.406194791663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45941.406194791663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45941.406194791663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45941.406194791663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45941.406194791663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45941.406194791663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45941.406194791663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45941.406194791663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45941.406194791663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45941.406194791663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45941.406194791663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45941.406194791663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45941.406194791663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45941.406194791663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45941.406194791663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45941.406194791663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45941.406194791663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45941.406194791663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45941.406194791663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45941.406194791663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45941.406194791663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45941.406194791663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45941.406194791663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45941.406194791663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45941.406194791663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45941.406194791663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45941.406194791663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45941.406194791663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45941.406194791663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45941.406194791663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45941.406194791663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45941.406194791663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45941.406194791663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45941.406194791663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45941.406194791663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45941.406194791663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45941.406194791663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45941.406194791663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45941.406194791663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45941.406194791663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45941.406194791663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45941.406194791663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45941.406194791663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45941.406194791663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45941.406194791663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45941.406194791663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45941.406194791663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45941.406194791663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45941.406194791663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45941.406194791663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45941.406194791663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45941.406194791663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45941.406194791663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45941.406194791663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45941.406194791663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45941.406194791663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45941.406194791663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45941.406194791663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45941.406194791663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45941.406194791663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45941.406194791663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45941.406194791663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45941.406194791663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45941.406194791663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45941.406194791663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45941.406194791663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45941.406194791663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45941.406194791663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45941.406194791663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45941.406194791663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45941.406194791663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45941.406194791663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45941.406194791663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45941.406194791663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45941.406194791663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45941.406194791663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45941.406194791663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45941.406194791663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45941.406194791663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45941.406194791663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45941.406194791663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45941.406194791663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45941.406194791663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45941.406194791663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45941.406194791663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45941.406194791663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45941.406194791663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45941.406194791663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45941.406194791663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45941.406194791663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45941.406194791663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45941.406194791663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45941.406194791663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45941.406194791663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45941.406194791663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45941.406194791663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45941.406194791663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45941.406194791663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45941.406194791663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45941.406194791663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45941.406194791663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45941.406194791663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45941.406194791663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45941.406194791663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45941.406194791663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45941.406194791663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45941.406194791663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45941.406194791663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45941.406194791663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45941.406194791663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45941.406194791663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45941.406194791663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45941.406194791663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45941.406194791663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45941.406194791663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45941.406194791663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45941.406194791663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45941.406194791663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45941.406194791663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45941.406194791663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45941.406194791663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45941.406194791663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45941.406194791663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45941.406194791663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45941.406194791663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45941.406194791663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45941.406194791663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45941.406194791663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45941.406194791663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45941.406194791663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45941.406194791663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45941.406194791663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45941.406194791663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45941.406194791663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45941.406194791663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45941.406194791663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45941.406194791663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45941.406194791663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45941.406194791663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45941.406194791663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45941.406194791663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45941.406194791663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45941.406194791663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45941.406194791663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45941.406194791663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45941.406194791663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45941.406194791663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45941.406194791663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45941.406194791663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45941.406194791663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45941.406194791663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45941.406194791663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45941.406194791663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45941.406194791663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45941.406194791663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45941.406194791663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45941.406194791663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45941.406194791663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45941.406194791663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45941.406194791663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45941.406194791663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45941.406194791663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45941.406194791663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45941.406194791663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45941.406194791663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45941.406194791663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45941.406194791663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45941.406194791663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45941.406194791663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45941.406194791663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45941.406194791663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45941.406194791663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45941.406194791663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45941.406194791663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45941.406194791663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45941.406194791663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45941.406194791663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45941.406194791663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45941.406194791663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45941.406194791663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45941.406194791663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45941.406194791663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45941.406194791663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45941.406194791663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45941.406194791663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45941.406194791663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45941.406194791663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45941.406194791663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45941.406194791663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45941.406194791663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45941.406194791663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45941.406194791663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45941.406194791663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45941.406194791663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45941.406194791663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45941.406194791663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45941.406194791663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45941.406194791663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45941.406194791663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45941.406194791663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45941.406194791663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45941.406194791663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45941.406194791663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45941.406194791663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45941.406194791663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45941.406194791663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45941.406194791663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45941.406194791663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45941.406194791663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45941.406194791663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45941.406194791663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45941.406194791663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45941.406194791663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45941.406194791663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45941.406194791663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45941.406194791663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45941.406194791663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45941.406194791663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45941.406194791663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45941.406194791663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45941.406194791663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45941.406194791663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45941.406194791663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45941.406194791663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45941.406194791663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45941.406194791663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45941.406194791663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45941.406194791663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45941.406194791663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45941.406194791663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45941.406194791663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45941.406194791663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45941.406194791663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45941.406194791663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45941.406194791663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45941.406194791663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45941.406194791663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45941.406194791663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45941.406194791663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45941.406194791663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45941.406194791663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45941.406194791663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45941.406194791663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45941.406194791663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45941.406194791663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45941.406194791663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45941.406194791663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45941.406194791663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45941.406194791663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45941.406194791663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45941.406194791663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45941.406194791663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45941.406194791663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45941.406194791663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45941.406194791663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45941.406194791663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45941.406194791663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45941.406194791663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45941.406194791663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45941.406194791663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45941.406194791663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45941.406194791663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45941.406194791663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45941.406194791663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45941.406194791663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45941.406194791663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45941.406194791663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45941.406194791663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45941.406194791663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45941.406194791663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45941.406194791663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45941.406194791663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45941.406194791663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45941.406194791663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45941.406194791663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45941.406194791663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45941.406194791663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45941.406194791663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45941.406194791663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45941.406194791663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45941.406194791663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45941.406194791663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45941.406194791663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45941.406194791663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45941.406194791663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45941.406194791663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45941.406194791663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45941.406194791663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45941.406194791663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45941.406194791663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45941.406194791663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45941.406194791663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45941.406194791663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45941.406194791663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45941.406194791663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45941.406194791663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237.92547685185127</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5">
        <v>45941.201597222222</v>
      </c>
      <c r="G3" s="132">
        <f ca="1">IFERROR(NOW()-F3,"")</f>
        <v>0.20459722222585697</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1.0129629634320736E-2</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45941.406194444447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45941.406194444447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45941.406194444447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45941.406194444447</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45941.406194444447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45941.406194444447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45941.406194444447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45941.406194444447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45941.406194444447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45941.406194444447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45941.406194444447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6"/>
      <c r="E16" s="130"/>
      <c r="F16" s="131"/>
      <c r="G16" s="132">
        <f ca="1">IFERROR(NOW()-F16,"")</f>
        <v>45941.406194444447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45941.406194444447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45941.406194444447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45941.406194444447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45941.406194444447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45941.406194444447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45941.406194444447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45941.406194444447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45941.406194444447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45941.406194444447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45941.406194444447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45941.406194444447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45941.406194444447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45941.406194444447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45941.406194444447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45941.406194444447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45941.406194444447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45941.406194444447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45941.406194444447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45941.406194444447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45941.406194444447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45941.406194444447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45941.406194444447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45941.406194444447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45941.406194444447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45941.406194444447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45941.406194444447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45941.406194444447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45941.406194444447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45941.406194444447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45941.406194444447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45941.406194444447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45941.406194444447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45941.406194444447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45941.406194444447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45941.406194444447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45941.406194444447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45941.406194444447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45941.406194444447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45941.406194444447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45941.406194444447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45941.406194444447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45941.406194444447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45941.406194444447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45941.406194444447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45941.406194444447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45941.406194444447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45941.406194444447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45941.406194444447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45941.406194444447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45941.406194444447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45941.406194444447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45941.406194444447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45941.406194444447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45941.406194444447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45941.406194444447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45941.406194444447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45941.406194444447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45941.406194444447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45941.406194444447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45941.406194444447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45941.406194444447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45941.406194444447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45941.406194444447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45941.406194444447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45941.406194444447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45941.406194444447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45941.406194444447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45941.406194444447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45941.406194444447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45941.406194444447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45941.406194444447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45941.406194444447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45941.406194444447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45941.406194444447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45941.406194444447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45941.406194444447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45941.406194444447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45941.406194444447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45941.406194444447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45941.406194444447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45941.406194444447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45941.406194444447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45941.406194444447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45941.406194444447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45941.406194444447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45941.406194444447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45941.406194444447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45941.406194444447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45941.406194444447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45941.406194444447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45941.406194444447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45941.406194444447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45941.406194444447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45941.406194444447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45941.406194444447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45941.406194444447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45941.406194444447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45941.406194444447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45941.406194444447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45941.406194444447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45941.406194444447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45941.406194444447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45941.406194444447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45941.406194444447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45941.406194444447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45941.406194444447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45941.406194444447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45941.406194444447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45941.406194444447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45941.406194444447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45941.406194444447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45941.406194444447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45941.406194444447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45941.406194444447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45941.406194444447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45941.406194444447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45941.406194444447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45941.406194444447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45941.406194444447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45941.406194444447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45941.406194444447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45941.406194444447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45941.406194444447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45941.406194444447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45941.406194444447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45941.406194444447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45941.406194444447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45941.406194444447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45941.406194444447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45941.406194444447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45941.406194444447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45941.406194444447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45941.406194444447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45941.406194444447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45941.406194444447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45941.406194444447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45941.406194444447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45941.406194444447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45941.406194444447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45941.406194444447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45941.406194444447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45941.406194444447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45941.406194444447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45941.406194444447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45941.406194444447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45941.406194444447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45941.406194444447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45941.406194444447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45941.406194444447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45941.406194444447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45941.406194444447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45941.406194444447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45941.406194444447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45941.406194444447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45941.406194444447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45941.406194444447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45941.406194444447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45941.406194444447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45941.406194444447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45941.406194444447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45941.406194444447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45941.406194444447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45941.406194444447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45941.406194444447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45941.406194444447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45941.406194444447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45941.406194444447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45941.406194444447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45941.406194444447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45941.406194444447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45941.406194444447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45941.406194444447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45941.406194444447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45941.406194444447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45941.406194444447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45941.406194444447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45941.406194444447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45941.406194444447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45941.406194444447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45941.406194444447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45941.406194444447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45941.406194444447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45941.406194444447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45941.406194444447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45941.406194444447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45941.406194444447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45941.406194444447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45941.406194444447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45941.406194444447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45941.406194444447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45941.406194444447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45941.406194444447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45941.406194444447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45941.406194444447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45941.406194444447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45941.406194444447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45941.406194444447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45941.406194444447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45941.406194444447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45941.406194444447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45941.406194444447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45941.406194444447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45941.406194444447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45941.406194444447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45941.406194444447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45941.406194444447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45941.406194444447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45941.406194444447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45941.406194444447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45941.406194444447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45941.406194444447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45941.406194444447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45941.406194444447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45941.406194444447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45941.406194444447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45941.406194444447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45941.406194444447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45941.406194444447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45941.406194444447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45941.406194444447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45941.406194444447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45941.406194444447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45941.406194444447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45941.406194444447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45941.406194444447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45941.406194444447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45941.406194444447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45941.406194444447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45941.406194444447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45941.406194444447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45941.406194444447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45941.406194444447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45941.406194444447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45941.406194444447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45941.406194444447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45941.406194444447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45941.406194444447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45941.406194444447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45941.406194444447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45941.406194444447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45941.406194444447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45941.406194444447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45941.406194444447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45941.406194444447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45941.406194444447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45941.406194444447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45941.406194444447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45941.406194444447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45941.406194444447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45941.406194444447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45941.406194444447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45941.406194444447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45941.406194444447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45941.406194444447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45941.406194444447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45941.406194444447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45941.406194444447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45941.406194444447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45941.406194444447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45941.406194444447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45941.406194444447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45941.406194444447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45941.406194444447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45941.406194444447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45941.406194444447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45941.406194444447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45941.406194444447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45941.406194444447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45941.406194444447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45941.406194444447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45941.406194444447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45941.406194444447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45941.406194444447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45941.406194444447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45941.406194444447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45941.406194444447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45941.406194444447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45941.406194444447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45941.406194444447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45941.406194444447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45941.406194444447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45941.406194444447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45941.406194444447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45941.406194444447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45941.406194444447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45941.406194444447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45941.406194444447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45941.406194444447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45941.406194444447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45941.406194444447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45941.406194444447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45941.406194444447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45941.406194444447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45941.406194444447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45941.406194444447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45941.406194444447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45941.406194444447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45941.406194444447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45941.406194444447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45941.406194444447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45941.406194444447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45941.406194444447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45941.406194444447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45941.406194444447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45941.406194444447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45941.406194444447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45941.406194444447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45941.406194444447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45941.406194444447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45941.406194444447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45941.406194444447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45941.406194444447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45941.406194444447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45941.406194444447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45941.406194444447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45941.406194444447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45941.406194444447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45941.406194444447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45941.406194444447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45941.406194444447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45941.406194444447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45941.406194444447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45941.406194444447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45941.406194444447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45941.406194444447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45941.406194444447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45941.406194444447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45941.406194444447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45941.406194444447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45941.406194444447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45941.406194444447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45941.406194444447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45941.406194444447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45941.406194444447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45941.406194444447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45941.406194444447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45941.406194444447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45941.406194444447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45941.406194444447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45941.406194444447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45941.406194444447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45941.406194444447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45941.406194444447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45941.406194444447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45941.406194444447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45941.406194444447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45941.406194444447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45941.406194444447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45941.406194444447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45941.406194444447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45941.406194444447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45941.406194444447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45941.406194444447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45941.406194444447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45941.406194444447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45941.406194444447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45941.406194444447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45941.406194444447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45941.406194444447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45941.406194444447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45941.406194444447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45941.406194444447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45941.406194444447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45941.406194444447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45941.406194444447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45941.406194444447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45941.406194444447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45941.406194444447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45941.406194444447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45941.406194444447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45941.406194444447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45941.406194444447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45941.406194444447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45941.406194444447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45941.406194444447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45941.406194444447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45941.406194444447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45941.406194444447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45941.406194444447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45941.406194444447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45941.406194444447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45941.406194444447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45941.406194444447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45941.406194444447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45941.406194444447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45941.406194444447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45941.406194444447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45941.406194444447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45941.406194444447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45941.406194444447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45941.406194444447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45941.406194444447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45941.406194444447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45941.406194444447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45941.406194444447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45941.406194444447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45941.406194444447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45941.406194444447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45941.406194444447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45941.406194444447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45941.406194444447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45941.406194444447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45941.406194444447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45941.406194444447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45941.406194444447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45941.406194444447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45941.406194444447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45941.406194444447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45941.406194444447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45941.406194444447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45941.406194444447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45941.406194444447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45941.406194444447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45941.406194444447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45941.406194444447</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45941.406194444447</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A5" sqref="A5:X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49.574134259259154</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15.217317129630828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 ca="1" si="1">IFERROR(NOW()-F4,"")</f>
        <v>4.4759259260899853E-2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6" ca="1" si="2">IFERROR(NOW()-F5,"")</f>
        <v>3.2444444448628929E-2</v>
      </c>
      <c r="H5" s="38">
        <v>45941.364722222221</v>
      </c>
      <c r="I5" s="37" t="str">
        <f>IFERROR(VLOOKUP(D5,DB!A:F,6,0),"")</f>
        <v>SCECO</v>
      </c>
      <c r="J5" s="37" t="str">
        <f>IFERROR(VLOOKUP(D5,DB!A:G,7,0),"")</f>
        <v>Vandalized</v>
      </c>
      <c r="K5" s="37" t="s">
        <v>39073</v>
      </c>
      <c r="L5" s="37" t="str">
        <f>IFERROR(VLOOKUP(D5,DB!A:I,9,0),"")</f>
        <v>Latis</v>
      </c>
    </row>
    <row r="6" spans="1:13" ht="15">
      <c r="A6" s="37" t="s">
        <v>39074</v>
      </c>
      <c r="B6" s="37" t="str">
        <f>IFERROR(VLOOKUP(D6,DB!A:K,11,0),"")</f>
        <v>R5</v>
      </c>
      <c r="C6" s="37">
        <v>1</v>
      </c>
      <c r="D6" s="37" t="s">
        <v>34343</v>
      </c>
      <c r="E6" s="37" t="s">
        <v>38969</v>
      </c>
      <c r="F6" s="38">
        <v>45941.391180555554</v>
      </c>
      <c r="G6" s="39">
        <f t="shared" ca="1" si="2"/>
        <v>1.5013888893008698E-2</v>
      </c>
      <c r="H6" s="38">
        <v>45941.385625000003</v>
      </c>
      <c r="I6" s="37" t="str">
        <f>IFERROR(VLOOKUP(D6,DB!A:F,6,0),"")</f>
        <v>SCECO</v>
      </c>
      <c r="J6" s="37" t="str">
        <f>IFERROR(VLOOKUP(D6,DB!A:G,7,0),"")</f>
        <v>Good</v>
      </c>
      <c r="K6" s="37" t="s">
        <v>39075</v>
      </c>
      <c r="L6" s="37" t="str">
        <f>IFERROR(VLOOKUP(D6,DB!A:I,9,0),"")</f>
        <v>Latis</v>
      </c>
    </row>
    <row r="7" spans="1:13" ht="15">
      <c r="A7" s="37"/>
      <c r="B7" s="37" t="str">
        <f>IFERROR(VLOOKUP(D7,DB!A:K,11,0),"")</f>
        <v/>
      </c>
      <c r="C7" s="37"/>
      <c r="D7" s="37"/>
      <c r="E7" s="37"/>
      <c r="F7" s="38"/>
      <c r="G7" s="39">
        <f t="shared" ca="1" si="2"/>
        <v>45941.406194444447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45941.406194444447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45941.406194444447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45941.406194444447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45941.406194444447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45941.406194444447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45941.406194444447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45941.406194444447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45941.406194444447</v>
      </c>
      <c r="H15" s="38"/>
      <c r="I15" s="37" t="str">
        <f>IFERROR(VLOOKUP(D15,DB!A:F,6,0),"")</f>
        <v/>
      </c>
      <c r="J15" s="37" t="str">
        <f>IFERROR(VLOOKUP(D15,DB!A:G,7,0),"")</f>
        <v/>
      </c>
      <c r="K15" s="37"/>
      <c r="L15" s="37" t="str">
        <f>IFERROR(VLOOKUP(D15,DB!A:I,9,0),"")</f>
        <v/>
      </c>
    </row>
    <row r="16" spans="1:13" ht="15">
      <c r="A16" s="84"/>
      <c r="B16" s="84" t="str">
        <f>IFERROR(VLOOKUP(D16,DB!A:K,11,0),"")</f>
        <v/>
      </c>
      <c r="C16" s="84"/>
      <c r="D16" s="84"/>
      <c r="E16" s="84"/>
      <c r="F16" s="123"/>
      <c r="G16" s="124">
        <f t="shared" ca="1" si="2"/>
        <v>45941.406194444447</v>
      </c>
      <c r="H16" s="123"/>
      <c r="I16" s="84" t="str">
        <f>IFERROR(VLOOKUP(D16,DB!A:F,6,0),"")</f>
        <v/>
      </c>
      <c r="J16" s="84" t="str">
        <f>IFERROR(VLOOKUP(D16,DB!A:G,7,0),"")</f>
        <v/>
      </c>
      <c r="K16" s="84"/>
      <c r="L16" s="84" t="str">
        <f>IFERROR(VLOOKUP(D16,DB!A:I,9,0),"")</f>
        <v/>
      </c>
    </row>
    <row r="17" spans="1:12" ht="15">
      <c r="A17" s="37"/>
      <c r="B17" s="37" t="str">
        <f>IFERROR(VLOOKUP(D17,DB!A:K,11,0),"")</f>
        <v/>
      </c>
      <c r="C17" s="37"/>
      <c r="D17" s="37"/>
      <c r="E17" s="37"/>
      <c r="F17" s="38"/>
      <c r="G17" s="39">
        <f t="shared" ca="1" si="2"/>
        <v>45941.406194444447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45941.406194444447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45941.406194444447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45941.406194444447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45941.406194444447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45941.406194444447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45941.406194444447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45941.406194444447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45941.406194444447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45941.406194444447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45941.406194444447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45941.406194444447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45941.406194444447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45941.406194444447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45941.406194444447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45941.406194444447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45941.406194444447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45941.406194444447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45941.406194444447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45941.406194444447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ref="G37:G68" ca="1" si="3">IFERROR(NOW()-F37,"")</f>
        <v>45941.406194444447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45941.406194444447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45941.406194444447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45941.406194444447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45941.406194444447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45941.406194444447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45941.406194444447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45941.406194444447</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t="shared" ca="1" si="3"/>
        <v>45941.406194444447</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t="shared" ca="1" si="3"/>
        <v>45941.406194444447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45941.406194444447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45941.406194444447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45941.406194444447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45941.406194444447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45941.406194444447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45941.406194444447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45941.406194444447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45941.406194444447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45941.406194444447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45941.406194444447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45941.406194444447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45941.406194444447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45941.406194444447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45941.406194444447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45941.406194444447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45941.406194444447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45941.406194444447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45941.406194444447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45941.406194444447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45941.406194444447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45941.406194444447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45941.406194444447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ref="G69:G100" ca="1" si="4">IFERROR(NOW()-F69,"")</f>
        <v>45941.406194444447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45941.406194444447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45941.406194444447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45941.406194444447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45941.406194444447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45941.406194444447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45941.406194444447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45941.406194444447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45941.406194444447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45941.406194444447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45941.406194444447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45941.406194444447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45941.406194444447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45941.406194444447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45941.406194444447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45941.406194444447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45941.406194444447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45941.406194444447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45941.406194444447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45941.406194444447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45941.406194444447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45941.406194444447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45941.406194444447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45941.406194444447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45941.406194444447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45941.406194444447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45941.406194444447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45941.406194444447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45941.406194444447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45941.406194444447</v>
      </c>
      <c r="H98" s="38"/>
      <c r="I98" s="37" t="str">
        <f>IFERROR(VLOOKUP(D98,DB!A:F,6,0),"")</f>
        <v/>
      </c>
      <c r="J98" s="37" t="str">
        <f>IFERROR(VLOOKUP(D98,DB!A:G,7,0),"")</f>
        <v/>
      </c>
      <c r="K98" s="37"/>
      <c r="L98" s="37" t="str">
        <f>IFERROR(VLOOKUP(D98,DB!A:I,9,0),"")</f>
        <v/>
      </c>
    </row>
    <row r="99" spans="1:12" ht="15">
      <c r="A99" s="84"/>
      <c r="B99" s="84" t="str">
        <f>IFERROR(VLOOKUP(D99,DB!A:K,11,0),"")</f>
        <v/>
      </c>
      <c r="C99" s="84"/>
      <c r="D99" s="84"/>
      <c r="E99" s="84"/>
      <c r="F99" s="123"/>
      <c r="G99" s="124">
        <f t="shared" ca="1" si="4"/>
        <v>45941.406194444447</v>
      </c>
      <c r="H99" s="123"/>
      <c r="I99" s="84" t="str">
        <f>IFERROR(VLOOKUP(D99,DB!A:F,6,0),"")</f>
        <v/>
      </c>
      <c r="J99" s="84" t="str">
        <f>IFERROR(VLOOKUP(D99,DB!A:G,7,0),"")</f>
        <v/>
      </c>
      <c r="K99" s="84"/>
      <c r="L99" s="84" t="str">
        <f>IFERROR(VLOOKUP(D99,DB!A:I,9,0),"")</f>
        <v/>
      </c>
    </row>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69" ht="15"/>
    <row r="772" ht="15"/>
    <row r="774" ht="15"/>
    <row r="777" ht="15"/>
    <row r="785" ht="15"/>
    <row r="786" ht="15"/>
    <row r="788" ht="15"/>
    <row r="789" ht="15"/>
    <row r="793" ht="15"/>
    <row r="794" ht="15"/>
    <row r="796" ht="15"/>
    <row r="797" ht="15"/>
    <row r="798" ht="15"/>
    <row r="799" ht="15"/>
    <row r="800" ht="15"/>
    <row r="801" ht="15"/>
    <row r="802" ht="15"/>
    <row r="803"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60" ht="15"/>
    <row r="898" ht="15"/>
    <row r="899" ht="15"/>
    <row r="901" ht="15"/>
    <row r="902" ht="15"/>
    <row r="903" ht="15"/>
    <row r="905" ht="15"/>
    <row r="906" ht="15"/>
    <row r="910" ht="15"/>
    <row r="911" ht="15"/>
    <row r="913" ht="15"/>
    <row r="914" ht="15"/>
    <row r="916" ht="15"/>
    <row r="917" ht="15"/>
    <row r="918" ht="15"/>
    <row r="919" ht="15"/>
    <row r="920" ht="15"/>
    <row r="921" ht="15"/>
    <row r="922" ht="15"/>
    <row r="923" ht="15"/>
    <row r="924" ht="15"/>
    <row r="926" ht="15"/>
    <row r="927"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9" ht="15"/>
    <row r="970" ht="15"/>
    <row r="972" ht="15"/>
    <row r="973" ht="15"/>
    <row r="974" ht="15"/>
    <row r="975" ht="15"/>
    <row r="976" ht="15"/>
    <row r="977" ht="15"/>
    <row r="978" ht="15"/>
    <row r="979" ht="15"/>
    <row r="981" ht="15"/>
    <row r="982" ht="15"/>
    <row r="984" ht="15"/>
    <row r="985" ht="15"/>
    <row r="988" ht="15"/>
    <row r="989" ht="15"/>
    <row r="992" ht="15"/>
    <row r="995" ht="15"/>
    <row r="996" ht="15"/>
    <row r="998" ht="15"/>
    <row r="999" ht="15"/>
    <row r="1001" ht="15"/>
    <row r="1002" ht="15"/>
    <row r="1004" ht="15"/>
    <row r="1005"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197" ht="15"/>
    <row r="1198" ht="15"/>
    <row r="1200" ht="15"/>
    <row r="1201"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2"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5" ht="15"/>
    <row r="1272" ht="15"/>
    <row r="1275" ht="15"/>
    <row r="1276" ht="15"/>
    <row r="1278" ht="15"/>
    <row r="1279" ht="15"/>
    <row r="1280" ht="15"/>
    <row r="1283" ht="15"/>
    <row r="1284" ht="15"/>
    <row r="1287" ht="15"/>
    <row r="1289" ht="15"/>
    <row r="1290" ht="15"/>
    <row r="1292" ht="15"/>
    <row r="1293" ht="15"/>
    <row r="1295" ht="15"/>
    <row r="1296"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2" ht="15"/>
    <row r="1330" ht="15"/>
    <row r="1332" ht="15"/>
    <row r="1333" ht="15"/>
    <row r="1334" ht="15"/>
    <row r="1335" ht="15"/>
    <row r="1336" ht="15"/>
    <row r="1337" ht="15"/>
    <row r="1338" ht="15"/>
    <row r="1339" ht="15"/>
    <row r="1340" ht="15"/>
    <row r="1341" ht="15"/>
    <row r="1342" ht="15"/>
    <row r="1343" ht="15"/>
    <row r="1344" ht="15"/>
    <row r="1345" ht="15"/>
    <row r="1346" ht="15"/>
    <row r="1347" ht="15"/>
    <row r="1348" ht="15"/>
    <row r="1350" ht="15"/>
    <row r="1354" ht="15"/>
    <row r="1355" ht="15"/>
    <row r="1356" ht="15"/>
    <row r="1358" ht="15"/>
    <row r="1359" ht="15"/>
    <row r="1360" ht="15"/>
    <row r="1361" ht="15"/>
    <row r="1362" ht="15"/>
    <row r="1363" ht="15"/>
    <row r="1364" ht="15"/>
    <row r="1365" ht="15"/>
    <row r="1366" ht="15"/>
    <row r="136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14.633347222224984</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1.877131944449502</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7.525222222226148</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45941.023958333331</v>
      </c>
      <c r="G5" s="151">
        <f ca="1">IFERROR(NOW()-F5,"-")</f>
        <v>0.3822361111160717</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39084</v>
      </c>
      <c r="B6" s="148" t="str">
        <f>IFERROR(VLOOKUP(D6,DB!A:K,11,0),"")</f>
        <v>R6</v>
      </c>
      <c r="C6" s="148">
        <v>4</v>
      </c>
      <c r="D6" s="148" t="s">
        <v>38903</v>
      </c>
      <c r="E6" s="148" t="s">
        <v>38964</v>
      </c>
      <c r="F6" s="150">
        <v>45941.32471064815</v>
      </c>
      <c r="G6" s="151">
        <f ca="1">IFERROR(NOW()-F6,"-")</f>
        <v>8.1483796297106892E-2</v>
      </c>
      <c r="H6" s="152">
        <v>45941.314340277779</v>
      </c>
      <c r="I6" s="148" t="str">
        <f>IFERROR(VLOOKUP(D6,DB!A:F,6,0),"")</f>
        <v>SCECO</v>
      </c>
      <c r="J6" s="148" t="str">
        <f>IFERROR(VLOOKUP(D6,DB!A:G,7,0),"")</f>
        <v>Dead</v>
      </c>
      <c r="K6" s="148" t="s">
        <v>39085</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39086</v>
      </c>
      <c r="B7" s="148" t="str">
        <f>IFERROR(VLOOKUP(D7,DB!A:K,11,0),"")</f>
        <v>R6</v>
      </c>
      <c r="C7" s="148">
        <v>1</v>
      </c>
      <c r="D7" s="156" t="s">
        <v>33009</v>
      </c>
      <c r="E7" s="157" t="s">
        <v>38964</v>
      </c>
      <c r="F7" s="113">
        <v>45941.339699074073</v>
      </c>
      <c r="G7" s="151">
        <f ca="1">IFERROR(NOW()-F7,"-")</f>
        <v>6.6495370374468621E-2</v>
      </c>
      <c r="H7" s="113">
        <v>45941.333935185183</v>
      </c>
      <c r="I7" s="156" t="str">
        <f>IFERROR(VLOOKUP(D7,DB!A:F,6,0),"")</f>
        <v>SCECO</v>
      </c>
      <c r="J7" s="156" t="str">
        <f>IFERROR(VLOOKUP(D7,DB!A:G,7,0),"")</f>
        <v>Dead+No BB Design</v>
      </c>
      <c r="K7" s="158" t="s">
        <v>39087</v>
      </c>
      <c r="L7" s="157" t="str">
        <f>IFERROR(VLOOKUP(D7,DB!A:I,9,0),"")</f>
        <v>Latis</v>
      </c>
    </row>
    <row r="8" spans="1:16383" ht="31.5" customHeight="1">
      <c r="A8" s="110" t="s">
        <v>39088</v>
      </c>
      <c r="B8" s="109" t="str">
        <f>IFERROR(VLOOKUP(D8,DB!A:K,11,0),"")</f>
        <v>R6</v>
      </c>
      <c r="C8" s="111">
        <v>1</v>
      </c>
      <c r="D8" s="109" t="s">
        <v>33511</v>
      </c>
      <c r="E8" s="157" t="s">
        <v>38964</v>
      </c>
      <c r="F8" s="113">
        <v>45941.367303240739</v>
      </c>
      <c r="G8" s="81">
        <f ca="1">IFERROR(NOW()-F8,"-")</f>
        <v>3.8891203708772082E-2</v>
      </c>
      <c r="H8" s="113">
        <v>45941.355104166665</v>
      </c>
      <c r="I8" s="109" t="str">
        <f>IFERROR(VLOOKUP(D8,DB!A:F,6,0),"")</f>
        <v>SCECO</v>
      </c>
      <c r="J8" s="108" t="str">
        <f>IFERROR(VLOOKUP(D8,DB!A:G,7,0),"")</f>
        <v>Dead</v>
      </c>
      <c r="K8" s="114" t="s">
        <v>39089</v>
      </c>
      <c r="L8" s="115" t="str">
        <f>IFERROR(VLOOKUP(D8,DB!A:I,9,0),"")</f>
        <v>Latis</v>
      </c>
    </row>
    <row r="9" spans="1:16383" ht="31.5" customHeight="1">
      <c r="A9" s="110"/>
      <c r="B9" s="109" t="str">
        <f>IFERROR(VLOOKUP(D9,DB!A:K,11,0),"")</f>
        <v>R6</v>
      </c>
      <c r="C9" s="111">
        <v>3</v>
      </c>
      <c r="D9" s="109" t="s">
        <v>33703</v>
      </c>
      <c r="E9" s="112"/>
      <c r="F9" s="113"/>
      <c r="G9" s="81">
        <f ca="1">IFERROR(NOW()-F9,"-")</f>
        <v>45941.406194444447</v>
      </c>
      <c r="H9" s="113">
        <v>45941.354189814818</v>
      </c>
      <c r="I9" s="109" t="str">
        <f>IFERROR(VLOOKUP(D9,DB!A:F,6,0),"")</f>
        <v>SCECO</v>
      </c>
      <c r="J9" s="108" t="str">
        <f>IFERROR(VLOOKUP(D9,DB!A:G,7,0),"")</f>
        <v>Dead</v>
      </c>
      <c r="K9" s="114" t="s">
        <v>39090</v>
      </c>
      <c r="L9" s="115" t="str">
        <f>IFERROR(VLOOKUP(D9,DB!A:I,9,0),"")</f>
        <v>Latis</v>
      </c>
    </row>
    <row r="10" spans="1:16383" ht="31.5" customHeight="1">
      <c r="A10" s="110"/>
      <c r="B10" s="109" t="str">
        <f>IFERROR(VLOOKUP(D10,DB!A:K,11,0),"")</f>
        <v/>
      </c>
      <c r="C10" s="111"/>
      <c r="D10" s="163"/>
      <c r="E10" s="112"/>
      <c r="F10" s="113"/>
      <c r="G10" s="81">
        <f ca="1">IFERROR(NOW()-F10,"-")</f>
        <v>45941.406194444447</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63"/>
      <c r="E11" s="112"/>
      <c r="F11" s="113"/>
      <c r="G11" s="81">
        <f ca="1">IFERROR(NOW()-F11,"-")</f>
        <v>45941.406194444447</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45941.406194444447</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45941.406194444447</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45941.406194444447</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45941.406194444447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45941.406194444447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45941.406194444447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45941.406194444447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45941.406194444447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45941.406194444447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45941.406194444447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45941.406194444447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45941.406194444447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45941.406194444447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45941.406194444447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45941.406194444447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45941.406194444447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45941.406194444447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45941.406194444447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45941.406194444447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45941.406194444447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45941.406194444447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45941.406194444447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45941.406194444447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45941.406194444447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45941.406194444447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45941.406194444447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45941.406194444447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45941.406194444447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45941.406194444447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45941.406194444447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45941.406194444447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45941.406194444447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45941.406194444447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45941.406194444447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45941.406194444447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45941.406194444447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45941.406194444447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45941.406194444447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45941.406194444447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45941.406194444447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45941.406194444447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45941.406194444447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45941.406194444447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45941.406194444447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45941.406194444447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45941.406194444447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45941.406194444447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45941.406194444447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45941.406194444447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45941.406194444447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45941.406194444447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45941.406194444447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45941.406194444447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45941.406194444447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45941.406194444447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45941.406194444447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45941.406194444447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45941.406194444447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45941.406194444447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45941.406194444447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45941.406194444447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45941.406194444447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45941.406194444447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45941.406194444447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45941.406194444447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45941.406194444447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45941.406194444447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45941.406194444447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45941.406194444447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45941.406194444447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45941.406194444447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45941.406194444447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45941.406194444447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45941.406194444447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45941.406194444447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45941.406194444447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45941.406194444447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45941.406194444447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45941.406194444447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45941.406194444447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45941.406194444447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45941.406194444447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45941.406194444447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45941.406194444447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45941.406194444447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45941.406194444447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45941.406194444447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45941.406194444447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45941.406194444447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45941.406194444447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45941.406194444447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45941.406194444447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45941.406194444447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45941.406194444447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45941.406194444447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45941.406194444447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45941.406194444447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45941.406194444447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45941.406194444447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45941.406194444447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45941.406194444447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45941.406194444447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45941.406194444447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45941.406194444447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45941.406194444447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45941.406194444447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45941.406194444447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45941.406194444447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45941.406194444447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45941.406194444447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45941.406194444447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45941.406194444447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45941.406194444447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45941.406194444447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45941.406194444447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45941.406194444447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45941.406194444447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45941.406194444447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45941.406194444447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45941.406194444447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45941.406194444447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45941.406194444447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45941.406194444447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45941.406194444447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45941.406194444447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45941.406194444447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45941.406194444447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45941.406194444447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45941.406194444447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45941.406194444447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45941.406194444447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45941.406194444447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45941.406194444447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45941.406194444447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45941.406194444447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45941.406194444447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45941.406194444447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45941.406194444447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45941.406194444447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45941.406194444447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45941.406194444447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45941.406194444447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45941.406194444447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45941.406194444447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45941.406194444447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45941.406194444447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45941.406194444447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45941.406194444447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45941.406194444447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45941.406194444447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45941.406194444447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45941.406194444447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45941.406194444447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45941.406194444447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45941.406194444447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45941.406194444447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45941.406194444447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45941.406194444447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45941.406194444447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45941.406194444447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45941.406194444447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45941.406194444447</v>
      </c>
      <c r="H173" s="113"/>
      <c r="I173" s="109" t="str">
        <f>IFERROR(VLOOKUP(D173,DB!A:F,6,0),"")</f>
        <v/>
      </c>
      <c r="J173" s="108" t="str">
        <f>IFERROR(VLOOKUP(D173,DB!A:G,7,0),"")</f>
        <v/>
      </c>
      <c r="K173" s="114"/>
      <c r="L173" s="115" t="str">
        <f>IFERROR(VLOOKUP(D173,DB!A:I,9,0),"")</f>
        <v/>
      </c>
    </row>
  </sheetData>
  <dataValidations count="2">
    <dataValidation allowBlank="1" showInputMessage="1" showErrorMessage="1" sqref="E1" xr:uid="{380493DB-286A-4683-AF55-C78F04945A49}"/>
    <dataValidation type="list" allowBlank="1" showInputMessage="1" showErrorMessage="1" sqref="E3 E5: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