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53" documentId="13_ncr:1_{F6CB121F-512D-4AA6-A0C1-0FB36C537598}" xr6:coauthVersionLast="47" xr6:coauthVersionMax="47" xr10:uidLastSave="{1610BF0F-19D2-4761-8563-6727C32E6930}"/>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<sst xmlns="http://schemas.openxmlformats.org/spreadsheetml/2006/main" count="179033" uniqueCount="39109">
  <si>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</si>
  <si>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</si>
  <si>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</si>
  <si>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</si>
  <si>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</si>
  <si>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</si>
  <si>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</si>
  <si>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</si>
  <si>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</si>
  <si>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</si>
  <si>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</si>
  <si>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</si>
  <si>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</si>
  <si>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</si>
  <si>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</si>
  <si>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</si>
  <si>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</si>
  <si>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</si>
  <si>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</si>
  <si>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</si>
  <si>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</si>
  <si>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</si>
  <si>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</si>
  <si>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</si>
  <si>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</si>
  <si>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</si>
  <si>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</si>
  <si>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</si>
  <si>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</si>
  <si>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</si>
  <si>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</si>
  <si>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</si>
  <si>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</si>
  <si>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</si>
  <si>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</si>
  <si>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</si>
  <si>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</si>
  <si>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</si>
  <si>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</si>
  <si>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</si>
  <si>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</si>
  <si>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</si>
  <si>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</si>
  <si>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</si>
  <si>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</si>
  <si>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</si>
  <si>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</si>
  <si>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</si>
  <si>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</si>
  <si>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</si>
  <si>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</si>
  <si>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</si>
  <si>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</si>
  <si>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</si>
  <si>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</si>
  <si>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</si>
  <si>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</si>
  <si>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</si>
  <si>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</si>
  <si>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</si>
  <si>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</si>
  <si>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</si>
  <si>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</si>
  <si>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</si>
  <si>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</si>
  <si>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</si>
  <si>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</si>
  <si>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</si>
  <si>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</si>
  <si>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</si>
  <si>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</si>
  <si>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</si>
  <si>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</si>
  <si>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</si>
  <si>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</si>
  <si>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</si>
  <si>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</si>
  <si>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</si>
  <si>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</si>
  <si>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</si>
  <si>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</si>
  <si>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</si>
  <si>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</si>
  <si>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</si>
  <si>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</si>
  <si>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</si>
  <si>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</si>
  <si>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</si>
  <si>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</si>
  <si>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</si>
  <si>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</si>
  <si>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</si>
  <si>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</si>
  <si>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</si>
  <si>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</si>
  <si>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</si>
  <si>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</si>
  <si>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</si>
  <si>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</si>
  <si>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</si>
  <si>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</si>
  <si>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</si>
  <si>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</si>
  <si>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</si>
  <si>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</si>
  <si>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</si>
  <si>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</si>
  <si>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</si>
  <si>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</si>
  <si>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</si>
  <si>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</si>
  <si>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</si>
  <si>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</si>
  <si>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</si>
  <si>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</si>
  <si>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</si>
  <si>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</si>
  <si>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</si>
  <si>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</si>
  <si>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</si>
  <si>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</si>
  <si>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</si>
  <si>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</si>
  <si>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</si>
  <si>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</si>
  <si>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</si>
  <si>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</si>
  <si>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</si>
  <si>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</si>
  <si>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</si>
  <si>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</si>
  <si>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</si>
  <si>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</si>
  <si>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</si>
  <si>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</si>
  <si>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</si>
  <si>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</si>
  <si>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</si>
  <si>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</si>
  <si>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</si>
  <si>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</si>
  <si>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</si>
  <si>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</si>
  <si>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</si>
  <si>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</si>
  <si>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</si>
  <si>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</si>
  <si>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</si>
  <si>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</si>
  <si>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</si>
  <si>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</si>
  <si>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</si>
  <si>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</si>
  <si>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</si>
  <si>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</si>
  <si>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</si>
  <si>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</si>
  <si>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</si>
  <si>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</si>
  <si>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</si>
  <si>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</si>
  <si>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</si>
  <si>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</si>
  <si>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</si>
  <si>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</si>
  <si>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</si>
  <si>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</si>
  <si>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</si>
  <si>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</si>
  <si>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</si>
  <si>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</si>
  <si>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</si>
  <si>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</si>
  <si>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</si>
  <si>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</si>
  <si>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</si>
  <si>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</si>
  <si>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</si>
  <si>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</si>
  <si>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</si>
  <si>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</si>
  <si>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</si>
  <si>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</si>
  <si>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</si>
  <si>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</si>
  <si>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</si>
  <si>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</si>
  <si>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</si>
  <si>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</si>
  <si>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</si>
  <si>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</si>
  <si>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</si>
  <si>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</si>
  <si>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</si>
  <si>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</si>
  <si>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</si>
  <si>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</si>
  <si>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</si>
  <si>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</si>
  <si>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</si>
  <si>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</si>
  <si>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</si>
  <si>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</si>
  <si>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</si>
  <si>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</si>
  <si>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</si>
  <si>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</si>
  <si>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</si>
  <si>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</si>
  <si>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</si>
  <si>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</si>
  <si>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</si>
  <si>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</si>
  <si>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</si>
  <si>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</si>
  <si>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</si>
  <si>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</si>
  <si>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</si>
  <si>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</si>
  <si>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</si>
  <si>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</si>
  <si>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</si>
  <si>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</si>
  <si>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</si>
  <si>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</si>
  <si>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</si>
  <si>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</si>
  <si>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</si>
  <si>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</si>
  <si>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</si>
  <si>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</si>
  <si>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</si>
  <si>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</si>
  <si>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</si>
  <si>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</si>
  <si>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</si>
  <si>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</si>
  <si>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</si>
  <si>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</si>
  <si>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</si>
  <si>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</si>
  <si>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</si>
  <si>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</si>
  <si>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</si>
  <si>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</si>
  <si>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</si>
  <si>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</si>
  <si>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</si>
  <si>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</si>
  <si>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</si>
  <si>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</si>
  <si>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</si>
  <si>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</si>
  <si>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</si>
  <si>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</si>
  <si>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</si>
  <si>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</si>
  <si>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</si>
  <si>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</si>
  <si>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</si>
  <si>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</si>
  <si>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</si>
  <si>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</si>
  <si>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</si>
  <si>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</si>
  <si>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</si>
  <si>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</si>
  <si>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</si>
  <si>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</si>
  <si>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</si>
  <si>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</si>
  <si>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</si>
  <si>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</si>
  <si>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</si>
  <si>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</si>
  <si>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</si>
  <si>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</si>
  <si>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</si>
  <si>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</si>
  <si>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</si>
  <si>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</si>
  <si>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</si>
  <si>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</si>
  <si>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</si>
  <si>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</si>
  <si>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</si>
  <si>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</si>
  <si>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</si>
  <si>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</si>
  <si>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</si>
  <si>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</si>
  <si>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</si>
  <si>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</si>
  <si>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</si>
  <si>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</si>
  <si>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</si>
  <si>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</si>
  <si>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</si>
  <si>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</si>
  <si>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</si>
  <si>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</si>
  <si>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</si>
  <si>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</si>
  <si>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</si>
  <si>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</si>
  <si>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</si>
  <si>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</si>
  <si>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</si>
  <si>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</si>
  <si>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</si>
  <si>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</si>
  <si>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</si>
  <si>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</si>
  <si>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</si>
  <si>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</si>
  <si>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</si>
  <si>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</si>
  <si>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</si>
  <si>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</si>
  <si>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</si>
  <si>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</si>
  <si>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</si>
  <si>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</si>
  <si>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</si>
  <si>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</si>
  <si>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</si>
  <si>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</si>
  <si>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</si>
  <si>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</si>
  <si>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</si>
  <si>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</si>
  <si>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</si>
  <si>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</si>
  <si>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</si>
  <si>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</si>
  <si>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</si>
  <si>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</si>
  <si>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</si>
  <si>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</si>
  <si>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</si>
  <si>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</si>
  <si>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</si>
  <si>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</si>
  <si>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</si>
  <si>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</si>
  <si>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</si>
  <si>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</si>
  <si>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</si>
  <si>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</si>
  <si>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</si>
  <si>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</si>
  <si>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</si>
  <si>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</si>
  <si>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</si>
  <si>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</si>
  <si>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</si>
  <si>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</si>
  <si>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</si>
  <si>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</si>
  <si>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</si>
  <si>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</si>
  <si>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</si>
  <si>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</si>
  <si>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</si>
  <si>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</si>
  <si>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</si>
  <si>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</si>
  <si>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</si>
  <si>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</si>
  <si>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</si>
  <si>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</si>
  <si>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</si>
  <si>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</si>
  <si>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</si>
  <si>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</si>
  <si>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</si>
  <si>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</si>
  <si>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</si>
  <si>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</si>
  <si>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</si>
  <si>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</si>
  <si>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</si>
  <si>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</si>
  <si>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</si>
  <si>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</si>
  <si>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</si>
  <si>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</si>
  <si>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</si>
  <si>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</si>
  <si>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</si>
  <si>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</si>
  <si>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</si>
  <si>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</si>
  <si>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</si>
  <si>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</si>
  <si>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</si>
  <si>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</si>
  <si>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</si>
  <si>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</si>
  <si>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</si>
  <si>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</si>
  <si>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</si>
  <si>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</si>
  <si>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</si>
  <si>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</si>
  <si>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</si>
  <si>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</si>
  <si>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</si>
  <si>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</si>
  <si>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</si>
  <si>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</si>
  <si>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</si>
  <si>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</si>
  <si>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</si>
  <si>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</si>
  <si>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</si>
  <si>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</si>
  <si>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</si>
  <si>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</si>
  <si>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</si>
  <si>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</si>
  <si>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</si>
  <si>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</si>
  <si>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</si>
  <si>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</si>
  <si>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</si>
  <si>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</si>
  <si>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</si>
  <si>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</si>
  <si>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</si>
  <si>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</si>
  <si>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</si>
  <si>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</si>
  <si>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</si>
  <si>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</si>
  <si>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</si>
  <si>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</si>
  <si>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</si>
  <si>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</si>
  <si>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</si>
  <si>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</si>
  <si>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</si>
  <si>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</si>
  <si>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</si>
  <si>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</si>
  <si>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</si>
  <si>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</si>
  <si>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</si>
  <si>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</si>
  <si>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</si>
  <si>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</si>
  <si>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</si>
  <si>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</si>
  <si>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</si>
  <si>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</si>
  <si>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</si>
  <si>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</si>
  <si>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</si>
  <si>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</si>
  <si>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</si>
  <si>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</si>
  <si>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</si>
  <si>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</si>
  <si>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</si>
  <si>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</si>
  <si>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</si>
  <si>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</si>
  <si>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</si>
  <si>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</si>
  <si>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</si>
  <si>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</si>
  <si>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</si>
  <si>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</si>
  <si>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</si>
  <si>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</si>
  <si>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</si>
  <si>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</si>
  <si>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</si>
  <si>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</si>
  <si>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</si>
  <si>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</si>
  <si>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</si>
  <si>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</si>
  <si>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</si>
  <si>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</si>
  <si>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</si>
  <si>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</si>
  <si>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</si>
  <si>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</si>
  <si>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</si>
  <si>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</si>
  <si>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</si>
  <si>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</si>
  <si>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</si>
  <si>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</si>
  <si>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</si>
  <si>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</si>
  <si>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</si>
  <si>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</si>
  <si>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</si>
  <si>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</si>
  <si>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</si>
  <si>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</si>
  <si>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</si>
  <si>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</si>
  <si>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</si>
  <si>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</si>
  <si>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</si>
  <si>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</si>
  <si>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</si>
  <si>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</si>
  <si>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</si>
  <si>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</si>
  <si>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</si>
  <si>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</si>
  <si>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</si>
  <si>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</si>
  <si>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</si>
  <si>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</si>
  <si>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</si>
  <si>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</si>
  <si>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</si>
  <si>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</si>
  <si>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</si>
  <si>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</si>
  <si>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</si>
  <si>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</si>
  <si>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</si>
  <si>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</si>
  <si>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</si>
  <si>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</si>
  <si>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</si>
  <si>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</si>
  <si>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</si>
  <si>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</si>
  <si>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</si>
  <si>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</si>
  <si>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</si>
  <si>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</si>
  <si>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</si>
  <si>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</si>
  <si>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</si>
  <si>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</si>
  <si>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</si>
  <si>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</si>
  <si>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</si>
  <si>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</si>
  <si>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</si>
  <si>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</si>
  <si>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</si>
  <si>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</si>
  <si>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</si>
  <si>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</si>
  <si>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</si>
  <si>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</si>
  <si>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</si>
  <si>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</si>
  <si>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</si>
  <si>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</si>
  <si>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</si>
  <si>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</si>
  <si>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</si>
  <si>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</si>
  <si>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</si>
  <si>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</si>
  <si>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</si>
  <si>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</si>
  <si>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</si>
  <si>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</si>
  <si>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</si>
  <si>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</si>
  <si>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</si>
  <si>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</si>
  <si>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</si>
  <si>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</si>
  <si>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</si>
  <si>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</si>
  <si>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</si>
  <si>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</si>
  <si>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</si>
  <si>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</si>
  <si>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</si>
  <si>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</si>
  <si>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</si>
  <si>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</si>
  <si>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</si>
  <si>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</si>
  <si>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</si>
  <si>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</si>
  <si>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</si>
  <si>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</si>
  <si>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</si>
  <si>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</si>
  <si>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</si>
  <si>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</si>
  <si>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</si>
  <si>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</si>
  <si>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</si>
  <si>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</si>
  <si>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</si>
  <si>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</si>
  <si>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</si>
  <si>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</si>
  <si>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</si>
  <si>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</si>
  <si>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</si>
  <si>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</si>
  <si>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</si>
  <si>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</si>
  <si>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</si>
  <si>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</si>
  <si>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</si>
  <si>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</si>
  <si>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</si>
  <si>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</si>
  <si>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</si>
  <si>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</si>
  <si>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</si>
  <si>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</si>
  <si>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</si>
  <si>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</si>
  <si>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</si>
  <si>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</si>
  <si>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</si>
  <si>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</si>
  <si>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</si>
  <si>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</si>
  <si>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</si>
  <si>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</si>
  <si>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</si>
  <si>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</si>
  <si>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</si>
  <si>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</si>
  <si>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</si>
  <si>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</si>
  <si>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</si>
  <si>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</si>
  <si>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</si>
  <si>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</si>
  <si>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</si>
  <si>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</si>
  <si>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</si>
  <si>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</si>
  <si>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</si>
  <si>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</si>
  <si>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</si>
  <si>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</si>
  <si>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</si>
  <si>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</si>
  <si>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</si>
  <si>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</si>
  <si>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</si>
  <si>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</si>
  <si>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</si>
  <si>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</si>
  <si>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</si>
  <si>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</si>
  <si>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</si>
  <si>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</si>
  <si>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</si>
  <si>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</si>
  <si>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</si>
  <si>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</si>
  <si>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</si>
  <si>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</si>
  <si>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</si>
  <si>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</si>
  <si>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</si>
  <si>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</si>
  <si>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</si>
  <si>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</si>
  <si>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</si>
  <si>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</si>
  <si>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</si>
  <si>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</si>
  <si>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</si>
  <si>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</si>
  <si>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</si>
  <si>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</si>
  <si>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</si>
  <si>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</si>
  <si>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</si>
  <si>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</si>
  <si>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</si>
  <si>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</si>
  <si>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</si>
  <si>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</si>
  <si>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</si>
  <si>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</si>
  <si>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</si>
  <si>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</si>
  <si>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</si>
  <si>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</si>
  <si>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</si>
  <si>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</si>
  <si>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</si>
  <si>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</si>
  <si>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</si>
  <si>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</si>
  <si>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</si>
  <si>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</si>
  <si>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</si>
  <si>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</si>
  <si>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</si>
  <si>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</si>
  <si>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</si>
  <si>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</si>
  <si>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</si>
  <si>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</si>
  <si>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</si>
  <si>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</si>
  <si>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</si>
  <si>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</si>
  <si>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</si>
  <si>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</si>
  <si>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</si>
  <si>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</si>
  <si>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</si>
  <si>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</si>
  <si>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</si>
  <si>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</si>
  <si>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</si>
  <si>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</si>
  <si>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</si>
  <si>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</si>
  <si>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</si>
  <si>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</si>
  <si>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</si>
  <si>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</si>
  <si>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</si>
  <si>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</si>
  <si>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</si>
  <si>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</si>
  <si>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</si>
  <si>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</si>
  <si>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</si>
  <si>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</si>
  <si>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</si>
  <si>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</si>
  <si>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</si>
  <si>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</si>
  <si>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</si>
  <si>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</si>
  <si>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</si>
  <si>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</si>
  <si>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</si>
  <si>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</si>
  <si>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</si>
  <si>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</si>
  <si>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</si>
  <si>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</si>
  <si>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</si>
  <si>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</si>
  <si>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</si>
  <si>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</si>
  <si>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</si>
  <si>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</si>
  <si>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</si>
  <si>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</si>
  <si>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</si>
  <si>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</si>
  <si>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</si>
  <si>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</si>
  <si>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</si>
  <si>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</si>
  <si>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</si>
  <si>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</si>
  <si>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</si>
  <si>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</si>
  <si>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</si>
  <si>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</si>
  <si>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</si>
  <si>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</si>
  <si>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</si>
  <si>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</si>
  <si>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</si>
  <si>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</si>
  <si>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</si>
  <si>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</si>
  <si>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</si>
  <si>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</si>
  <si>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</si>
  <si>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</si>
  <si>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</si>
  <si>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</si>
  <si>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</si>
  <si>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</si>
  <si>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</si>
  <si>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</si>
  <si>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</si>
  <si>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</si>
  <si>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</si>
  <si>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</si>
  <si>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</si>
  <si>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</si>
  <si>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</si>
  <si>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</si>
  <si>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</si>
  <si>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</si>
  <si>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</si>
  <si>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</si>
  <si>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</si>
  <si>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</si>
  <si>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</si>
  <si>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</si>
  <si>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</si>
  <si>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</si>
  <si>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</si>
  <si>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</si>
  <si>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</si>
  <si>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</si>
  <si>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</si>
  <si>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</si>
  <si>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</si>
  <si>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</si>
  <si>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</si>
  <si>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</si>
  <si>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</si>
  <si>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</si>
  <si>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</si>
  <si>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</si>
  <si>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</si>
  <si>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</si>
  <si>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</si>
  <si>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</si>
  <si>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</si>
  <si>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</si>
  <si>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</si>
  <si>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</si>
  <si>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</si>
  <si>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</si>
  <si>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</si>
  <si>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</si>
  <si>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</si>
  <si>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</si>
  <si>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</si>
  <si>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</si>
  <si>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</si>
  <si>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</si>
  <si>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</si>
  <si>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</si>
  <si>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</si>
  <si>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</si>
  <si>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</si>
  <si>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</si>
  <si>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</si>
  <si>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</si>
  <si>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</si>
  <si>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</si>
  <si>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</si>
  <si>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</si>
  <si>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</si>
  <si>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</si>
  <si>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</si>
  <si>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</si>
  <si>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</si>
  <si>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</si>
  <si>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</si>
  <si>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</si>
  <si>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</si>
  <si>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</si>
  <si>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</si>
  <si>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</si>
  <si>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</si>
  <si>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</si>
  <si>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</si>
  <si>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</si>
  <si>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</si>
  <si>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</si>
  <si>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</si>
  <si>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</si>
  <si>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</si>
  <si>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</si>
  <si>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</si>
  <si>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</si>
  <si>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</si>
  <si>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</si>
  <si>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</si>
  <si>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</si>
  <si>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</si>
  <si>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</si>
  <si>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</si>
  <si>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</si>
  <si>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</si>
  <si>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</si>
  <si>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</si>
  <si>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</si>
  <si>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</si>
  <si>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</si>
  <si>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</si>
  <si>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</si>
  <si>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</si>
  <si>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</si>
  <si>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</si>
  <si>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</si>
  <si>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</si>
  <si>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</si>
  <si>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</si>
  <si>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</si>
  <si>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</si>
  <si>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</si>
  <si>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</si>
  <si>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</si>
  <si>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</si>
  <si>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</si>
  <si>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</si>
  <si>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</si>
  <si>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</si>
  <si>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</si>
  <si>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</si>
  <si>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</si>
  <si>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</si>
  <si>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</si>
  <si>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</si>
  <si>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</si>
  <si>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</si>
  <si>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</si>
  <si>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</si>
  <si>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</si>
  <si>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</si>
  <si>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</si>
  <si>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</si>
  <si>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</si>
  <si>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</si>
  <si>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</si>
  <si>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</si>
  <si>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</si>
  <si>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</si>
  <si>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</si>
  <si>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</si>
  <si>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</si>
  <si>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</si>
  <si>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</si>
  <si>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</si>
  <si>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</si>
  <si>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</si>
  <si>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</si>
  <si>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</si>
  <si>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</si>
  <si>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</si>
  <si>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</si>
  <si>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</si>
  <si>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</si>
  <si>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</si>
  <si>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</si>
  <si>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</si>
  <si>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</si>
  <si>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</si>
  <si>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</si>
  <si>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</si>
  <si>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</si>
  <si>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</si>
  <si>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</si>
  <si>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</si>
  <si>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</si>
  <si>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</si>
  <si>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</si>
  <si>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</si>
  <si>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</si>
  <si>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</si>
  <si>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</si>
  <si>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</si>
  <si>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</si>
  <si>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</si>
  <si>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</si>
  <si>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</si>
  <si>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</si>
  <si>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</si>
  <si>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</si>
  <si>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</si>
  <si>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</si>
  <si>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</si>
  <si>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</si>
  <si>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</si>
  <si>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</si>
  <si>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</si>
  <si>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</si>
  <si>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</si>
  <si>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</si>
  <si>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</si>
  <si>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</si>
  <si>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</si>
  <si>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</si>
  <si>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</si>
  <si>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</si>
  <si>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</si>
  <si>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</si>
  <si>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</si>
  <si>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</si>
  <si>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</si>
  <si>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</si>
  <si>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</si>
  <si>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</si>
  <si>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</si>
  <si>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</si>
  <si>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</si>
  <si>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</si>
  <si>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</si>
  <si>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</si>
  <si>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</si>
  <si>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</si>
  <si>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</si>
  <si>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</si>
  <si>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</si>
  <si>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</si>
  <si>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</si>
  <si>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</si>
  <si>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</si>
  <si>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</si>
  <si>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</si>
  <si>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</si>
  <si>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</si>
  <si>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</si>
  <si>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</si>
  <si>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</si>
  <si>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</si>
  <si>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</si>
  <si>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</si>
  <si>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</si>
  <si>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</si>
  <si>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</si>
  <si>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</si>
  <si>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</si>
  <si>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</si>
  <si>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</si>
  <si>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</si>
  <si>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</si>
  <si>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</si>
  <si>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</si>
  <si>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</si>
  <si>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</si>
  <si>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</si>
  <si>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</si>
  <si>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</si>
  <si>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</si>
  <si>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</si>
  <si>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</si>
  <si>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</si>
  <si>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</si>
  <si>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</si>
  <si>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</si>
  <si>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</si>
  <si>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</si>
  <si>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</si>
  <si>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</si>
  <si>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</si>
  <si>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</si>
  <si>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</si>
  <si>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</si>
  <si>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</si>
  <si>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</si>
  <si>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</si>
  <si>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</si>
  <si>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</si>
  <si>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</si>
  <si>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</si>
  <si>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</si>
  <si>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</si>
  <si>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</si>
  <si>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</si>
  <si>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</si>
  <si>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</si>
  <si>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</si>
  <si>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</si>
  <si>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</si>
  <si>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</si>
  <si>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</si>
  <si>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</si>
  <si>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</si>
  <si>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</si>
  <si>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</si>
  <si>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</si>
  <si>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</si>
  <si>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</si>
  <si>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</si>
  <si>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</si>
  <si>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</si>
  <si>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</si>
  <si>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</si>
  <si>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</si>
  <si>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</si>
  <si>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</si>
  <si>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</si>
  <si>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</si>
  <si>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</si>
  <si>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</si>
  <si>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</si>
  <si>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</si>
  <si>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</si>
  <si>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</si>
  <si>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</si>
  <si>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</si>
  <si>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</si>
  <si>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</si>
  <si>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</si>
  <si>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</si>
  <si>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</si>
  <si>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</si>
  <si>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</si>
  <si>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</si>
  <si>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</si>
  <si>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</si>
  <si>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</si>
  <si>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</si>
  <si>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</si>
  <si>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</si>
  <si>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</si>
  <si>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</si>
  <si>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</si>
  <si>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</si>
  <si>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</si>
  <si>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</si>
  <si>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</si>
  <si>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</si>
  <si>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</si>
  <si>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</si>
  <si>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</si>
  <si>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</si>
  <si>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</si>
  <si>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</si>
  <si>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</si>
  <si>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</si>
  <si>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</si>
  <si>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</si>
  <si>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</si>
  <si>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</si>
  <si>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</si>
  <si>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</si>
  <si>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</si>
  <si>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</si>
  <si>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</si>
  <si>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</si>
  <si>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</si>
  <si>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</si>
  <si>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</si>
  <si>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</si>
  <si>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</si>
  <si>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</si>
  <si>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</si>
  <si>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</si>
  <si>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</si>
  <si>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</si>
  <si>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</si>
  <si>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</si>
  <si>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</si>
  <si>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</si>
  <si>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</si>
  <si>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</si>
  <si>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</si>
  <si>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</si>
  <si>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</si>
  <si>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</si>
  <si>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</si>
  <si>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</si>
  <si>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</si>
  <si>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</si>
  <si>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</si>
  <si>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</si>
  <si>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</si>
  <si>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</si>
  <si>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</si>
  <si>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</si>
  <si>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</si>
  <si>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</si>
  <si>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</si>
  <si>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</si>
  <si>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</si>
  <si>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</si>
  <si>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</si>
  <si>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</si>
  <si>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</si>
  <si>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</si>
  <si>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</si>
  <si>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</si>
  <si>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</si>
  <si>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</si>
  <si>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</si>
  <si>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</si>
  <si>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</si>
  <si>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</si>
  <si>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</si>
  <si>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</si>
  <si>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</si>
  <si>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</si>
  <si>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</si>
  <si>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</si>
  <si>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</si>
  <si>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</si>
  <si>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</si>
  <si>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</si>
  <si>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</si>
  <si>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</si>
  <si>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</si>
  <si>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</si>
  <si>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</si>
  <si>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</si>
  <si>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</si>
  <si>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</si>
  <si>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</si>
  <si>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</si>
  <si>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</si>
  <si>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</si>
  <si>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</si>
  <si>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</si>
  <si>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</si>
  <si>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</si>
  <si>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</si>
  <si>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</si>
  <si>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</si>
  <si>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</si>
  <si>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</si>
  <si>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</si>
  <si>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</si>
  <si>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</si>
  <si>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</si>
  <si>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</si>
  <si>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</si>
  <si>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</si>
  <si>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</si>
  <si>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</si>
  <si>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</si>
  <si>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</si>
  <si>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</si>
  <si>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</si>
  <si>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</si>
  <si>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</si>
  <si>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</si>
  <si>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</si>
  <si>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</si>
  <si>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</si>
  <si>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</si>
  <si>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</si>
  <si>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</si>
  <si>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</si>
  <si>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</si>
  <si>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</si>
  <si>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</si>
  <si>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</si>
  <si>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</si>
  <si>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</si>
  <si>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</si>
  <si>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</si>
  <si>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</si>
  <si>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</si>
  <si>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</si>
  <si>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</si>
  <si>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</si>
  <si>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</si>
  <si>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</si>
  <si>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</si>
  <si>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</si>
  <si>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</si>
  <si>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</si>
  <si>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</si>
  <si>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</si>
  <si>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</si>
  <si>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</si>
  <si>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</si>
  <si>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</si>
  <si>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</si>
  <si>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</si>
  <si>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</si>
  <si>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</si>
  <si>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</si>
  <si>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</si>
  <si>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</si>
  <si>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</si>
  <si>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</si>
  <si>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</si>
  <si>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</si>
  <si>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</si>
  <si>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</si>
  <si>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</si>
  <si>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</si>
  <si>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</si>
  <si>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</si>
  <si>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</si>
  <si>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</si>
  <si>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</si>
  <si>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</si>
  <si>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</si>
  <si>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</si>
  <si>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</si>
  <si>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</si>
  <si>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</si>
  <si>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</si>
  <si>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</si>
  <si>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</si>
  <si>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</si>
  <si>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</si>
  <si>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</si>
  <si>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</si>
  <si>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</si>
  <si>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</si>
  <si>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</si>
  <si>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</si>
  <si>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</si>
  <si>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</si>
  <si>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</si>
  <si>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</si>
  <si>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</si>
  <si>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</si>
  <si>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</si>
  <si>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</si>
  <si>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</si>
  <si>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</si>
  <si>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</si>
  <si>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</si>
  <si>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</si>
  <si>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</si>
  <si>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</si>
  <si>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</si>
  <si>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</si>
  <si>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</si>
  <si>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</si>
  <si>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</si>
  <si>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</si>
  <si>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</si>
  <si>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</si>
  <si>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</si>
  <si>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</si>
  <si>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</si>
  <si>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</si>
  <si>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</si>
  <si>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</si>
  <si>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</si>
  <si>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</si>
  <si>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</si>
  <si>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</si>
  <si>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</si>
  <si>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</si>
  <si>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</si>
  <si>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</si>
  <si>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</si>
  <si>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</si>
  <si>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</si>
  <si>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</si>
  <si>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</si>
  <si>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</si>
  <si>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</si>
  <si>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</si>
  <si>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</si>
  <si>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</si>
  <si>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</si>
  <si>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</si>
  <si>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</si>
  <si>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</si>
  <si>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</si>
  <si>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</si>
  <si>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</si>
  <si>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</si>
  <si>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</si>
  <si>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</si>
  <si>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</si>
  <si>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</si>
  <si>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</si>
  <si>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</si>
  <si>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</si>
  <si>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</si>
  <si>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</si>
  <si>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</si>
  <si>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</si>
  <si>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</si>
  <si>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</si>
  <si>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</si>
  <si>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</si>
  <si>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</si>
  <si>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</si>
  <si>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</si>
  <si>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</si>
  <si>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</si>
  <si>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</si>
  <si>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</si>
  <si>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</si>
  <si>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</si>
  <si>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</si>
  <si>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</si>
  <si>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</si>
  <si>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</si>
  <si>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</si>
  <si>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</si>
  <si>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</si>
  <si>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</si>
  <si>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</si>
  <si>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</si>
  <si>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</si>
  <si>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</si>
  <si>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</si>
  <si>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</si>
  <si>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</si>
  <si>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</si>
  <si>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</si>
  <si>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</si>
  <si>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</si>
  <si>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</si>
  <si>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</si>
  <si>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</si>
  <si>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</si>
  <si>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</si>
  <si>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</si>
  <si>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</si>
  <si>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</si>
  <si>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</si>
  <si>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</si>
  <si>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</si>
  <si>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</si>
  <si>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</si>
  <si>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</si>
  <si>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</si>
  <si>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</si>
  <si>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</si>
  <si>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</si>
  <si>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</si>
  <si>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</si>
  <si>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</si>
  <si>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</si>
  <si>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</si>
  <si>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</si>
  <si>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</si>
  <si>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</si>
  <si>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</si>
  <si>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</si>
  <si>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</si>
  <si>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</si>
  <si>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</si>
  <si>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</si>
  <si>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</si>
  <si>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</si>
  <si>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</si>
  <si>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</si>
  <si>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</si>
  <si>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</si>
  <si>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</si>
  <si>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</si>
  <si>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</si>
  <si>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</si>
  <si>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</si>
  <si>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</si>
  <si>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</si>
  <si>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</si>
  <si>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</si>
  <si>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</si>
  <si>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</si>
  <si>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</si>
  <si>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</si>
  <si>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</si>
  <si>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</si>
  <si>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</si>
  <si>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</si>
  <si>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</si>
  <si>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</si>
  <si>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</si>
  <si>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</si>
  <si>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</si>
  <si>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</si>
  <si>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</si>
  <si>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</si>
  <si>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</si>
  <si>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</si>
  <si>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</si>
  <si>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</si>
  <si>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</si>
  <si>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</si>
  <si>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</si>
  <si>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</si>
  <si>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</si>
  <si>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</si>
  <si>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</si>
  <si>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</si>
  <si>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</si>
  <si>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</si>
  <si>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</si>
  <si>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</si>
  <si>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</si>
  <si>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</si>
  <si>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</si>
  <si>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</si>
  <si>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</si>
  <si>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</si>
  <si>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</si>
  <si>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</si>
  <si>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</si>
  <si>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</si>
  <si>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</si>
  <si>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</si>
  <si>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</si>
  <si>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</si>
  <si>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</si>
  <si>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</si>
  <si>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</si>
  <si>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</si>
  <si>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</si>
  <si>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</si>
  <si>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</si>
  <si>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</si>
  <si>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</si>
  <si>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</si>
  <si>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</si>
  <si>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</si>
  <si>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</si>
  <si>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</si>
  <si>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</si>
  <si>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</si>
  <si>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</si>
  <si>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</si>
  <si>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</si>
  <si>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</si>
  <si>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</si>
  <si>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</si>
  <si>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</si>
  <si>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</si>
  <si>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</si>
  <si>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</si>
  <si>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</si>
  <si>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</si>
  <si>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</si>
  <si>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</si>
  <si>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</si>
  <si>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</si>
  <si>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</si>
  <si>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</si>
  <si>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</si>
  <si>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</si>
  <si>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</si>
  <si>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</si>
  <si>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</si>
  <si>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</si>
  <si>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</si>
  <si>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</si>
  <si>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</si>
  <si>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</si>
  <si>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</si>
  <si>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</si>
  <si>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</si>
  <si>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</si>
  <si>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</si>
  <si>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</si>
  <si>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</si>
  <si>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</si>
  <si>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</si>
  <si>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</si>
  <si>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</si>
  <si>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</si>
  <si>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</si>
  <si>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</si>
  <si>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</si>
  <si>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</si>
  <si>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</si>
  <si>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</si>
  <si>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</si>
  <si>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</si>
  <si>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</si>
  <si>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</si>
  <si>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</si>
  <si>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</si>
  <si>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</si>
  <si>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</si>
  <si>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</si>
  <si>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</si>
  <si>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</si>
  <si>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</si>
  <si>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</si>
  <si>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</si>
  <si>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</si>
  <si>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</si>
  <si>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</si>
  <si>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</si>
  <si>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</si>
  <si>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</si>
  <si>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</si>
  <si>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</si>
  <si>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</si>
  <si>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</si>
  <si>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</si>
  <si>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</si>
  <si>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</si>
  <si>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</si>
  <si>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</si>
  <si>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</si>
  <si>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</si>
  <si>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</si>
  <si>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</si>
  <si>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</si>
  <si>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</si>
  <si>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</si>
  <si>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</si>
  <si>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</si>
  <si>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</si>
  <si>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</si>
  <si>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</si>
  <si>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</si>
  <si>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</si>
  <si>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</si>
  <si>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</si>
  <si>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</si>
  <si>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</si>
  <si>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</si>
  <si>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</si>
  <si>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</si>
  <si>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</si>
  <si>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</si>
  <si>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</si>
  <si>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</si>
  <si>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</si>
  <si>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</si>
  <si>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</si>
  <si>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</si>
  <si>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</si>
  <si>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</si>
  <si>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</si>
  <si>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</si>
  <si>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</si>
  <si>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</si>
  <si>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</si>
  <si>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</si>
  <si>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</si>
  <si>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</si>
  <si>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</si>
  <si>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</si>
  <si>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</si>
  <si>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</si>
  <si>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</si>
  <si>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</si>
  <si>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</si>
  <si>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</si>
  <si>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</si>
  <si>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</si>
  <si>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</si>
  <si>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</si>
  <si>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</si>
  <si>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</si>
  <si>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</si>
  <si>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</si>
  <si>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</si>
  <si>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</si>
  <si>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</si>
  <si>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</si>
  <si>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</si>
  <si>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</si>
  <si>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</si>
  <si>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</si>
  <si>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</si>
  <si>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</si>
  <si>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</si>
  <si>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</si>
  <si>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</si>
  <si>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</si>
  <si>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</si>
  <si>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</si>
  <si>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</si>
  <si>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</si>
  <si>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</si>
  <si>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</si>
  <si>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</si>
  <si>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</si>
  <si>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</si>
  <si>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</si>
  <si>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</si>
  <si>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</si>
  <si>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</si>
  <si>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</si>
  <si>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</si>
  <si>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</si>
  <si>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</si>
  <si>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</si>
  <si>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</si>
  <si>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</si>
  <si>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</si>
  <si>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</si>
  <si>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</si>
  <si>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</si>
  <si>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</si>
  <si>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</si>
  <si>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</si>
  <si>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</si>
  <si>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</si>
  <si>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</si>
  <si>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</si>
  <si>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</si>
  <si>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</si>
  <si>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</si>
  <si>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</si>
  <si>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</si>
  <si>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</si>
  <si>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</si>
  <si>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</si>
  <si>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</si>
  <si>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</si>
  <si>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</si>
  <si>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</si>
  <si>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</si>
  <si>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</si>
  <si>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</si>
  <si>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</si>
  <si>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</si>
  <si>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</si>
  <si>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</si>
  <si>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</si>
  <si>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</si>
  <si>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</si>
  <si>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</si>
  <si>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</si>
  <si>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</si>
  <si>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</si>
  <si>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</si>
  <si>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</si>
  <si>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</si>
  <si>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</si>
  <si>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</si>
  <si>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</si>
  <si>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</si>
  <si>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</si>
  <si>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</si>
  <si>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</si>
  <si>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</si>
  <si>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</si>
  <si>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</si>
  <si>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</si>
  <si>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</si>
  <si>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</si>
  <si>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</si>
  <si>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</si>
  <si>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</si>
  <si>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</si>
  <si>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</si>
  <si>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</si>
  <si>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</si>
  <si>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</si>
  <si>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</si>
  <si>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</si>
  <si>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</si>
  <si>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</si>
  <si>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</si>
  <si>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</si>
  <si>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</si>
  <si>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</si>
  <si>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</si>
  <si>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</si>
  <si>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</si>
  <si>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</si>
  <si>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</si>
  <si>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</si>
  <si>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</si>
  <si>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</si>
  <si>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</si>
  <si>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</si>
  <si>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</si>
  <si>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</si>
  <si>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</si>
  <si>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</si>
  <si>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</si>
  <si>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</si>
  <si>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</si>
  <si>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</si>
  <si>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</si>
  <si>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</si>
  <si>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</si>
  <si>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</si>
  <si>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</si>
  <si>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</si>
  <si>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</si>
  <si>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</si>
  <si>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</si>
  <si>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</si>
  <si>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</si>
  <si>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</si>
  <si>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</si>
  <si>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</si>
  <si>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</si>
  <si>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</si>
  <si>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</si>
  <si>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</si>
  <si>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</si>
  <si>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</si>
  <si>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</si>
  <si>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</si>
  <si>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</si>
  <si>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</si>
  <si>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</si>
  <si>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</si>
  <si>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</si>
  <si>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</si>
  <si>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</si>
  <si>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</si>
  <si>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</si>
  <si>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</si>
  <si>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</si>
  <si>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</si>
  <si>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</si>
  <si>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</si>
  <si>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</si>
  <si>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</si>
  <si>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</si>
  <si>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</si>
  <si>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</si>
  <si>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</si>
  <si>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</si>
  <si>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</si>
  <si>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</si>
  <si>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</si>
  <si>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</si>
  <si>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</si>
  <si>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</si>
  <si>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</si>
  <si>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</si>
  <si>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</si>
  <si>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</si>
  <si>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</si>
  <si>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</si>
  <si>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</si>
  <si>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</si>
  <si>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</si>
  <si>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</si>
  <si>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</si>
  <si>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</si>
  <si>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</si>
  <si>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</si>
  <si>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</si>
  <si>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</si>
  <si>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</si>
  <si>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</si>
  <si>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</si>
  <si>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</si>
  <si>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</si>
  <si>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</si>
  <si>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</si>
  <si>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</si>
  <si>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</si>
  <si>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</si>
  <si>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</si>
  <si>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</si>
  <si>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</si>
  <si>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</si>
  <si>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</si>
  <si>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</si>
  <si>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</si>
  <si>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</si>
  <si>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</si>
  <si>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</si>
  <si>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</si>
  <si>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</si>
  <si>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</si>
  <si>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</si>
  <si>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</si>
  <si>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</si>
  <si>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</si>
  <si>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</si>
  <si>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</si>
  <si>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</si>
  <si>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</si>
  <si>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</si>
  <si>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</si>
  <si>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</si>
  <si>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</si>
  <si>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</si>
  <si>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</si>
  <si>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</si>
  <si>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</si>
  <si>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</si>
  <si>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</si>
  <si>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</si>
  <si>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</si>
  <si>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</si>
  <si>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</si>
  <si>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</si>
  <si>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</si>
  <si>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</si>
  <si>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</si>
  <si>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</si>
  <si>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</si>
  <si>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</si>
  <si>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</si>
  <si>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</si>
  <si>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</si>
  <si>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</si>
  <si>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</si>
  <si>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</si>
  <si>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</si>
  <si>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</si>
  <si>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</si>
  <si>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</si>
  <si>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</si>
  <si>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</si>
  <si>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</si>
  <si>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</si>
  <si>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</si>
  <si>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</si>
  <si>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</si>
  <si>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</si>
  <si>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</si>
  <si>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</si>
  <si>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</si>
  <si>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</si>
  <si>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</si>
  <si>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</si>
  <si>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</si>
  <si>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</si>
  <si>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</si>
  <si>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</si>
  <si>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</si>
  <si>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</si>
  <si>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</si>
  <si>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</si>
  <si>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</si>
  <si>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</si>
  <si>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</si>
  <si>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</si>
  <si>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</si>
  <si>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</si>
  <si>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</si>
  <si>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</si>
  <si>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</si>
  <si>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</si>
  <si>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</si>
  <si>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</si>
  <si>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</si>
  <si>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</si>
  <si>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</si>
  <si>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</si>
  <si>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</si>
  <si>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</si>
  <si>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</si>
  <si>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</si>
  <si>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</si>
  <si>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</si>
  <si>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</si>
  <si>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</si>
  <si>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</si>
  <si>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</si>
  <si>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</si>
  <si>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</si>
  <si>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</si>
  <si>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</si>
  <si>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</si>
  <si>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</si>
  <si>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</si>
  <si>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</si>
  <si>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</si>
  <si>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</si>
  <si>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</si>
  <si>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</si>
  <si>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</si>
  <si>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</si>
  <si>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</si>
  <si>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</si>
  <si>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</si>
  <si>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</si>
  <si>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</si>
  <si>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</si>
  <si>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</si>
  <si>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</si>
  <si>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</si>
  <si>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</si>
  <si>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</si>
  <si>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</si>
  <si>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</si>
  <si>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</si>
  <si>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</si>
  <si>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</si>
  <si>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</si>
  <si>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</si>
  <si>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</si>
  <si>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</si>
  <si>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</si>
  <si>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</si>
  <si>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</si>
  <si>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</si>
  <si>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</si>
  <si>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</si>
  <si>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</si>
  <si>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</si>
  <si>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</si>
  <si>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</si>
  <si>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</si>
  <si>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</si>
  <si>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</si>
  <si>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</si>
  <si>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</si>
  <si>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</si>
  <si>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</si>
  <si>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</si>
  <si>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</si>
  <si>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</si>
  <si>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</si>
  <si>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</si>
  <si>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</si>
  <si>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</si>
  <si>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</si>
  <si>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</si>
  <si>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</si>
  <si>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</si>
  <si>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</si>
  <si>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</si>
  <si>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</si>
  <si>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</si>
  <si>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</si>
  <si>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</si>
  <si>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</si>
  <si>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</si>
  <si>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</si>
  <si>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</si>
  <si>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</si>
  <si>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</si>
  <si>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</si>
  <si>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</si>
  <si>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</si>
  <si>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</si>
  <si>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</si>
  <si>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</si>
  <si>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</si>
  <si>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</si>
  <si>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</si>
  <si>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</si>
  <si>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</si>
  <si>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</si>
  <si>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</si>
  <si>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</si>
  <si>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</si>
  <si>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</si>
  <si>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</si>
  <si>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</si>
  <si>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</si>
  <si>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</si>
  <si>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</si>
  <si>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</si>
  <si>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</si>
  <si>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</si>
  <si>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</si>
  <si>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</si>
  <si>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</si>
  <si>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</si>
  <si>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</si>
  <si>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</si>
  <si>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</si>
  <si>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</si>
  <si>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</si>
  <si>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</si>
  <si>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</si>
  <si>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</si>
  <si>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</si>
  <si>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</si>
  <si>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</si>
  <si>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</si>
  <si>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</si>
  <si>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</si>
  <si>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</si>
  <si>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</si>
  <si>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</si>
  <si>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</si>
  <si>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</si>
  <si>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</si>
  <si>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</si>
  <si>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</si>
  <si>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</si>
  <si>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</si>
  <si>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</si>
  <si>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</si>
  <si>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</si>
  <si>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</si>
  <si>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</si>
  <si>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</si>
  <si>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</si>
  <si>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</si>
  <si>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</si>
  <si>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</si>
  <si>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</si>
  <si>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</si>
  <si>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</si>
  <si>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</si>
  <si>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</si>
  <si>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</si>
  <si>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</si>
  <si>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</si>
  <si>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</si>
  <si>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</si>
  <si>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</si>
  <si>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</si>
  <si>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</si>
  <si>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</si>
  <si>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</si>
  <si>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</si>
  <si>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</si>
  <si>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</si>
  <si>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</si>
  <si>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</si>
  <si>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</si>
  <si>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</si>
  <si>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</si>
  <si>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</si>
  <si>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</si>
  <si>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</si>
  <si>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</si>
  <si>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</si>
  <si>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</si>
  <si>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</si>
  <si>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</si>
  <si>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</si>
  <si>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</si>
  <si>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</si>
  <si>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</si>
  <si>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</si>
  <si>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</si>
  <si>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</si>
  <si>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</si>
  <si>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</si>
  <si>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</si>
  <si>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</si>
  <si>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</si>
  <si>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</si>
  <si>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</si>
  <si>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</si>
  <si>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</si>
  <si>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</si>
  <si>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</si>
  <si>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</si>
  <si>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</si>
  <si>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</si>
  <si>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</si>
  <si>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</si>
  <si>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</si>
  <si>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</si>
  <si>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</si>
  <si>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</si>
  <si>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</si>
  <si>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</si>
  <si>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</si>
  <si>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</si>
  <si>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</si>
  <si>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</si>
  <si>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</si>
  <si>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</si>
  <si>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</si>
  <si>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</si>
  <si>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</si>
  <si>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</si>
  <si>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</si>
  <si>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</si>
  <si>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</si>
  <si>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</si>
  <si>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</si>
  <si>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</si>
  <si>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</si>
  <si>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</si>
  <si>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</si>
  <si>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</si>
  <si>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</si>
  <si>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</si>
  <si>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</si>
  <si>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</si>
  <si>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</si>
  <si>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</si>
  <si>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</si>
  <si>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</si>
  <si>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</si>
  <si>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</si>
  <si>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</si>
  <si>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</si>
  <si>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</si>
  <si>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</si>
  <si>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</si>
  <si>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</si>
  <si>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</si>
  <si>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</si>
  <si>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</si>
  <si>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</si>
  <si>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</si>
  <si>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</si>
  <si>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</si>
  <si>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</si>
  <si>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</si>
  <si>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</si>
  <si>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</si>
  <si>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</si>
  <si>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</si>
  <si>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</si>
  <si>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</si>
  <si>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</si>
  <si>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</si>
  <si>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</si>
  <si>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</si>
  <si>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</si>
  <si>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</si>
  <si>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</si>
  <si>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</si>
  <si>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</si>
  <si>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</si>
  <si>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</si>
  <si>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</si>
  <si>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</si>
  <si>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</si>
  <si>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</si>
  <si>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</si>
  <si>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</si>
  <si>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</si>
  <si>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</si>
  <si>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</si>
  <si>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</si>
  <si>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</si>
  <si>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</si>
  <si>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</si>
  <si>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</si>
  <si>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</si>
  <si>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</si>
  <si>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</si>
  <si>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</si>
  <si>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</si>
  <si>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</si>
  <si>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</si>
  <si>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</si>
  <si>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</si>
  <si>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</si>
  <si>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</si>
  <si>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</si>
  <si>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</si>
  <si>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</si>
  <si>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</si>
  <si>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</si>
  <si>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</si>
  <si>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</si>
  <si>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</si>
  <si>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</si>
  <si>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</si>
  <si>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</si>
  <si>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</si>
  <si>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</si>
  <si>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</si>
  <si>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</si>
  <si>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</si>
  <si>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</si>
  <si>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</si>
  <si>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</si>
  <si>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</si>
  <si>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</si>
  <si>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</si>
  <si>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</si>
  <si>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</si>
  <si>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</si>
  <si>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</si>
  <si>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</si>
  <si>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</si>
  <si>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</si>
  <si>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</si>
  <si>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</si>
  <si>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</si>
  <si>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</si>
  <si>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</si>
  <si>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</si>
  <si>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</si>
  <si>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</si>
  <si>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</si>
  <si>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</si>
  <si>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</si>
  <si>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</si>
  <si>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</si>
  <si>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</si>
  <si>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</si>
  <si>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</si>
  <si>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</si>
  <si>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</si>
  <si>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</si>
  <si>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</si>
  <si>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</si>
  <si>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</si>
  <si>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</si>
  <si>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</si>
  <si>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</si>
  <si>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</si>
  <si>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</si>
  <si>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</si>
  <si>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</si>
  <si>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</si>
  <si>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</si>
  <si>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</si>
  <si>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</si>
  <si>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</si>
  <si>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</si>
  <si>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</si>
  <si>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</si>
  <si>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</si>
  <si>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</si>
  <si>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</si>
  <si>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</si>
  <si>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</si>
  <si>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</si>
  <si>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</si>
  <si>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</si>
  <si>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</si>
  <si>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</si>
  <si>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</si>
  <si>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</si>
  <si>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</si>
  <si>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</si>
  <si>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</si>
  <si>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</si>
  <si>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</si>
  <si>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</si>
  <si>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</si>
  <si>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</si>
  <si>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</si>
  <si>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</si>
  <si>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</si>
  <si>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</si>
  <si>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</si>
  <si>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</si>
  <si>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</si>
  <si>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</si>
  <si>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</si>
  <si>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</si>
  <si>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</si>
  <si>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</si>
  <si>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</si>
  <si>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</si>
  <si>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</si>
  <si>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</si>
  <si>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</si>
  <si>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</si>
  <si>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</si>
  <si>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</si>
  <si>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</si>
  <si>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</si>
  <si>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</si>
  <si>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</si>
  <si>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</si>
  <si>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</si>
  <si>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</si>
  <si>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</si>
  <si>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</si>
  <si>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</si>
  <si>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</si>
  <si>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</si>
  <si>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</si>
  <si>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</si>
  <si>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</si>
  <si>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</si>
  <si>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</si>
  <si>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</si>
  <si>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</si>
  <si>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</si>
  <si>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</si>
  <si>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</si>
  <si>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</si>
  <si>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</si>
  <si>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</si>
  <si>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</si>
  <si>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</si>
  <si>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</si>
  <si>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</si>
  <si>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</si>
  <si>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</si>
  <si>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</si>
  <si>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</si>
  <si>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</si>
  <si>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</si>
  <si>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</si>
  <si>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</si>
  <si>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</si>
  <si>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</si>
  <si>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</si>
  <si>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</si>
  <si>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</si>
  <si>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</si>
  <si>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</si>
  <si>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</si>
  <si>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</si>
  <si>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</si>
  <si>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</si>
  <si>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</si>
  <si>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</si>
  <si>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</si>
  <si>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</si>
  <si>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</si>
  <si>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</si>
  <si>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</si>
  <si>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</si>
  <si>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</si>
  <si>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</si>
  <si>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</si>
  <si>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</si>
  <si>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</si>
  <si>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</si>
  <si>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</si>
  <si>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</si>
  <si>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</si>
  <si>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</si>
  <si>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</si>
  <si>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</si>
  <si>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</si>
  <si>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</si>
  <si>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</si>
  <si>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</si>
  <si>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</si>
  <si>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</si>
  <si>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</si>
  <si>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</si>
  <si>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</si>
  <si>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</si>
  <si>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</si>
  <si>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</si>
  <si>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</si>
  <si>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</si>
  <si>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</si>
  <si>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</si>
  <si>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</si>
  <si>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</si>
  <si>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</si>
  <si>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</si>
  <si>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</si>
  <si>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</si>
  <si>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</si>
  <si>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</si>
  <si>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</si>
  <si>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</si>
  <si>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</si>
  <si>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</si>
  <si>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</si>
  <si>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</si>
  <si>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</si>
  <si>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</si>
  <si>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</si>
  <si>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</si>
  <si>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</si>
  <si>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</si>
  <si>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</si>
  <si>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</si>
  <si>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</si>
  <si>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</si>
  <si>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</si>
  <si>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</si>
  <si>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</si>
  <si>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</si>
  <si>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</si>
  <si>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</si>
  <si>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</si>
  <si>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</si>
  <si>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</si>
  <si>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</si>
  <si>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</si>
  <si>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</si>
  <si>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</si>
  <si>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</si>
  <si>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</si>
  <si>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</si>
  <si>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</si>
  <si>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</si>
  <si>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</si>
  <si>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</si>
  <si>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</si>
  <si>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</si>
  <si>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</si>
  <si>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</si>
  <si>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</si>
  <si>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</si>
  <si>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</si>
  <si>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</si>
  <si>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</si>
  <si>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</si>
  <si>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</si>
  <si>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</si>
  <si>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</si>
  <si>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</si>
  <si>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</si>
  <si>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</si>
  <si>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</si>
  <si>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</si>
  <si>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</si>
  <si>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</si>
  <si>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</si>
  <si>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</si>
  <si>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</si>
  <si>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</si>
  <si>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</si>
  <si>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</si>
  <si>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</si>
  <si>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</si>
  <si>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</si>
  <si>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</si>
  <si>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</si>
  <si>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</si>
  <si>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</si>
  <si>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</si>
  <si>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</si>
  <si>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</si>
  <si>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</si>
  <si>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</si>
  <si>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</si>
  <si>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</si>
  <si>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</si>
  <si>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</si>
  <si>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</si>
  <si>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</si>
  <si>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</si>
  <si>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</si>
  <si>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</si>
  <si>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</si>
  <si>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</si>
  <si>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</si>
  <si>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</si>
  <si>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</si>
  <si>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</si>
  <si>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</si>
  <si>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</si>
  <si>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</si>
  <si>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</si>
  <si>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</si>
  <si>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</si>
  <si>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</si>
  <si>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</si>
  <si>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</si>
  <si>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</si>
  <si>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</si>
  <si>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</si>
  <si>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</si>
  <si>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</si>
  <si>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</si>
  <si>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</si>
  <si>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</si>
  <si>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</si>
  <si>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</si>
  <si>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</si>
  <si>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</si>
  <si>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</si>
  <si>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</si>
  <si>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</si>
  <si>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</si>
  <si>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</si>
  <si>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</si>
  <si>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</si>
  <si>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</si>
  <si>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</si>
  <si>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</si>
  <si>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</si>
  <si>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</si>
  <si>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</si>
  <si>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</si>
  <si>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</si>
  <si>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</si>
  <si>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</si>
  <si>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</si>
  <si>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</si>
  <si>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</si>
  <si>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</si>
  <si>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</si>
  <si>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</si>
  <si>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</si>
  <si>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</si>
  <si>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</si>
  <si>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</si>
  <si>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</si>
  <si>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</si>
  <si>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</si>
  <si>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</si>
  <si>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</si>
  <si>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</si>
  <si>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</si>
  <si>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</si>
  <si>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</si>
  <si>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</si>
  <si>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</si>
  <si>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</si>
  <si>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</si>
  <si>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</si>
  <si>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</si>
  <si>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</si>
  <si>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</si>
  <si>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</si>
  <si>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</si>
  <si>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</si>
  <si>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</si>
  <si>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</si>
  <si>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</si>
  <si>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</si>
  <si>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</si>
  <si>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</si>
  <si>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</si>
  <si>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</si>
  <si>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</si>
  <si>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</si>
  <si>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</si>
  <si>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</si>
  <si>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</si>
  <si>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</si>
  <si>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</si>
  <si>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</si>
  <si>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</si>
  <si>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</si>
  <si>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</si>
  <si>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</si>
  <si>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</si>
  <si>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</si>
  <si>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</si>
  <si>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</si>
  <si>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</si>
  <si>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</si>
  <si>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</si>
  <si>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</si>
  <si>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</si>
  <si>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</si>
  <si>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</si>
  <si>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</si>
  <si>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</si>
  <si>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</si>
  <si>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</si>
  <si>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</si>
  <si>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</si>
  <si>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</si>
  <si>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</si>
  <si>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</si>
  <si>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</si>
  <si>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</si>
  <si>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</si>
  <si>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</si>
  <si>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</si>
  <si>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</si>
  <si>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</si>
  <si>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</si>
  <si>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</si>
  <si>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</si>
  <si>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</si>
  <si>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</si>
  <si>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</si>
  <si>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</si>
  <si>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</si>
  <si>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</si>
  <si>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</si>
  <si>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</si>
  <si>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</si>
  <si>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</si>
  <si>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</si>
  <si>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</si>
  <si>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</si>
  <si>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</si>
  <si>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</si>
  <si>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</si>
  <si>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</si>
  <si>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</si>
  <si>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</si>
  <si>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</si>
  <si>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</si>
  <si>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</si>
  <si>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</si>
  <si>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</si>
  <si>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</si>
  <si>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</si>
  <si>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</si>
  <si>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</si>
  <si>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</si>
  <si>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</si>
  <si>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</si>
  <si>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</si>
  <si>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</si>
  <si>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</si>
  <si>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</si>
  <si>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</si>
  <si>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</si>
  <si>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</si>
  <si>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</si>
  <si>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</si>
  <si>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</si>
  <si>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</si>
  <si>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</si>
  <si>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</si>
  <si>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</si>
  <si>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</si>
  <si>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</si>
  <si>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</si>
  <si>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</si>
  <si>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</si>
  <si>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</si>
  <si>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</si>
  <si>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</si>
  <si>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</si>
  <si>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</si>
  <si>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</si>
  <si>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</si>
  <si>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</si>
  <si>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</si>
  <si>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</si>
  <si>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</si>
  <si>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</si>
  <si>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</si>
  <si>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</si>
  <si>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</si>
  <si>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</si>
  <si>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</si>
  <si>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</si>
  <si>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</si>
  <si>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</si>
  <si>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</si>
  <si>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</si>
  <si>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</si>
  <si>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</si>
  <si>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</si>
  <si>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</si>
  <si>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</si>
  <si>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</si>
  <si>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</si>
  <si>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</si>
  <si>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</si>
  <si>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</si>
  <si>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</si>
  <si>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</si>
  <si>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</si>
  <si>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</si>
  <si>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</si>
  <si>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</si>
  <si>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</si>
  <si>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</si>
  <si>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</si>
  <si>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</si>
  <si>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</si>
  <si>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</si>
  <si>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</si>
  <si>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</si>
  <si>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</si>
  <si>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</si>
  <si>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</si>
  <si>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</si>
  <si>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</si>
  <si>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</si>
  <si>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</si>
  <si>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</si>
  <si>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</si>
  <si>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</si>
  <si>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</si>
  <si>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</si>
  <si>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</si>
  <si>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</si>
  <si>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</si>
  <si>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</si>
  <si>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</si>
  <si>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</si>
  <si>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</si>
  <si>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</si>
  <si>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</si>
  <si>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</si>
  <si>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</si>
  <si>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</si>
  <si>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</si>
  <si>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</si>
  <si>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</si>
  <si>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</si>
  <si>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</si>
  <si>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</si>
  <si>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</si>
  <si>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</si>
  <si>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</si>
  <si>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</si>
  <si>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</si>
  <si>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</si>
  <si>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</si>
  <si>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</si>
  <si>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</si>
  <si>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</si>
  <si>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</si>
  <si>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</si>
  <si>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</si>
  <si>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</si>
  <si>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</si>
  <si>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</si>
  <si>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</si>
  <si>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</si>
  <si>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</si>
  <si>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</si>
  <si>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</si>
  <si>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</si>
  <si>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</si>
  <si>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</si>
  <si>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</si>
  <si>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</si>
  <si>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</si>
  <si>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</si>
  <si>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</si>
  <si>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</si>
  <si>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</si>
  <si>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</si>
  <si>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</si>
  <si>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</si>
  <si>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</si>
  <si>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</si>
  <si>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</si>
  <si>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</si>
  <si>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</si>
  <si>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</si>
  <si>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</si>
  <si>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</si>
  <si>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</si>
  <si>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</si>
  <si>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</si>
  <si>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</si>
  <si>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</si>
  <si>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</si>
  <si>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</si>
  <si>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</si>
  <si>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</si>
  <si>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</si>
  <si>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</si>
  <si>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</si>
  <si>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</si>
  <si>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</si>
  <si>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</si>
  <si>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</si>
  <si>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</si>
  <si>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</si>
  <si>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</si>
  <si>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</si>
  <si>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</si>
  <si>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</si>
  <si>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</si>
  <si>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</si>
  <si>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</si>
  <si>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</si>
  <si>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</si>
  <si>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</si>
  <si>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</si>
  <si>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</si>
  <si>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</si>
  <si>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</si>
  <si>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</si>
  <si>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</si>
  <si>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</si>
  <si>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</si>
  <si>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</si>
  <si>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</si>
  <si>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</si>
  <si>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</si>
  <si>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</si>
  <si>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</si>
  <si>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</si>
  <si>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</si>
  <si>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</si>
  <si>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</si>
  <si>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</si>
  <si>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</si>
  <si>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</si>
  <si>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</si>
  <si>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</si>
  <si>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</si>
  <si>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</si>
  <si>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</si>
  <si>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</si>
  <si>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</si>
  <si>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</si>
  <si>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</si>
  <si>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</si>
  <si>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</si>
  <si>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</si>
  <si>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</si>
  <si>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</si>
  <si>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</si>
  <si>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</si>
  <si>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</si>
  <si>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</si>
  <si>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</si>
  <si>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</si>
  <si>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</si>
  <si>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</si>
  <si>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</si>
  <si>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</si>
  <si>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</si>
  <si>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</si>
  <si>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</si>
  <si>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</si>
  <si>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</si>
  <si>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</si>
  <si>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</si>
  <si>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</si>
  <si>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</si>
  <si>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</si>
  <si>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</si>
  <si>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</si>
  <si>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</si>
  <si>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</si>
  <si>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</si>
  <si>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</si>
  <si>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</si>
  <si>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</si>
  <si>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</si>
  <si>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</si>
  <si>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</si>
  <si>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</si>
  <si>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</si>
  <si>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</si>
  <si>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</si>
  <si>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</si>
  <si>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</si>
  <si>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</si>
  <si>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</si>
  <si>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</si>
  <si>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</si>
  <si>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</si>
  <si>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</si>
  <si>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</si>
  <si>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</si>
  <si>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</si>
  <si>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</si>
  <si>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</si>
  <si>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</si>
  <si>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</si>
  <si>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</si>
  <si>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</si>
  <si>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</si>
  <si>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</si>
  <si>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</si>
  <si>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</si>
  <si>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</si>
  <si>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</si>
  <si>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</si>
  <si>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</si>
  <si>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</si>
  <si>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</si>
  <si>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</si>
  <si>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</si>
  <si>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</si>
  <si>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</si>
  <si>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</si>
  <si>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</si>
  <si>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</si>
  <si>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</si>
  <si>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</si>
  <si>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</si>
  <si>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</si>
  <si>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</si>
  <si>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</si>
  <si>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</si>
  <si>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</si>
  <si>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</si>
  <si>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</si>
  <si>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</si>
  <si>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</si>
  <si>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</si>
  <si>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</si>
  <si>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</si>
  <si>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</si>
  <si>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</si>
  <si>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</si>
  <si>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</si>
  <si>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</si>
  <si>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</si>
  <si>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</si>
  <si>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</si>
  <si>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</si>
  <si>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</si>
  <si>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</si>
  <si>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</si>
  <si>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</si>
  <si>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</si>
  <si>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</si>
  <si>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</si>
  <si>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</si>
  <si>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</si>
  <si>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</si>
  <si>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</si>
  <si>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</si>
  <si>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</si>
  <si>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</si>
  <si>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</si>
  <si>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</si>
  <si>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</si>
  <si>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</si>
  <si>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</si>
  <si>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</si>
  <si>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</si>
  <si>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</si>
  <si>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</si>
  <si>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</si>
  <si>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</si>
  <si>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</si>
  <si>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</si>
  <si>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</si>
  <si>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</si>
  <si>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</si>
  <si>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</si>
  <si>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</si>
  <si>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</si>
  <si>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</si>
  <si>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</si>
  <si>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</si>
  <si>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</si>
  <si>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</si>
  <si>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</si>
  <si>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</si>
  <si>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</si>
  <si>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</si>
  <si>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</si>
  <si>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</si>
  <si>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</si>
  <si>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</si>
  <si>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</si>
  <si>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</si>
  <si>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</si>
  <si>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</si>
  <si>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</si>
  <si>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</si>
  <si>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</si>
  <si>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</si>
  <si>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</si>
  <si>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</si>
  <si>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</si>
  <si>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</si>
  <si>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</si>
  <si>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</si>
  <si>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</si>
  <si>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</si>
  <si>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</si>
  <si>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</si>
  <si>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</si>
  <si>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</si>
  <si>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</si>
  <si>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</si>
  <si>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</si>
  <si>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</si>
  <si>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</si>
  <si>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</si>
  <si>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</si>
  <si>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</si>
  <si>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</si>
  <si>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</si>
  <si>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</si>
  <si>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</si>
  <si>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</si>
  <si>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</si>
  <si>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</si>
  <si>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</si>
  <si>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</si>
  <si>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</si>
  <si>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</si>
  <si>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</si>
  <si>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</si>
  <si>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</si>
  <si>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</si>
  <si>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</si>
  <si>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</si>
  <si>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</si>
  <si>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</si>
  <si>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</si>
  <si>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</si>
  <si>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</si>
  <si>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</si>
  <si>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</si>
  <si>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</si>
  <si>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</si>
  <si>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</si>
  <si>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</si>
  <si>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</si>
  <si>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</si>
  <si>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</si>
  <si>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</si>
  <si>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</si>
  <si>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</si>
  <si>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</si>
  <si>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</si>
  <si>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</si>
  <si>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</si>
  <si>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</si>
  <si>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</si>
  <si>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</si>
  <si>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</si>
  <si>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</si>
  <si>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</si>
  <si>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</si>
  <si>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</si>
  <si>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</si>
  <si>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</si>
  <si>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</si>
  <si>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</si>
  <si>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</si>
  <si>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</si>
  <si>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</si>
  <si>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</si>
  <si>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</si>
  <si>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</si>
  <si>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</si>
  <si>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</si>
  <si>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</si>
  <si>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</si>
  <si>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</si>
  <si>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</si>
  <si>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</si>
  <si>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</si>
  <si>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</si>
  <si>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</si>
  <si>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</si>
  <si>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</si>
  <si>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</si>
  <si>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</si>
  <si>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</si>
  <si>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</si>
  <si>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</si>
  <si>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</si>
  <si>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</si>
  <si>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</si>
  <si>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</si>
  <si>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</si>
  <si>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</si>
  <si>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</si>
  <si>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</si>
  <si>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</si>
  <si>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</si>
  <si>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</si>
  <si>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</si>
  <si>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</si>
  <si>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</si>
  <si>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</si>
  <si>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</si>
  <si>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</si>
  <si>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</si>
  <si>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</si>
  <si>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</si>
  <si>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</si>
  <si>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</si>
  <si>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</si>
  <si>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</si>
  <si>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</si>
  <si>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</si>
  <si>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</si>
  <si>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</si>
  <si>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</si>
  <si>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</si>
  <si>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</si>
  <si>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</si>
  <si>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</si>
  <si>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</si>
  <si>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</si>
  <si>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</si>
  <si>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</si>
  <si>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</si>
  <si>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</si>
  <si>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</si>
  <si>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</si>
  <si>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</si>
  <si>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</si>
  <si>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</si>
  <si>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</si>
  <si>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</si>
  <si>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</si>
  <si>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</si>
  <si>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</si>
  <si>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</si>
  <si>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</si>
  <si>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</si>
  <si>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</si>
  <si>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</si>
  <si>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</si>
  <si>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</si>
  <si>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</si>
  <si>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</si>
  <si>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</si>
  <si>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</si>
  <si>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</si>
  <si>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</si>
  <si>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</si>
  <si>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</si>
  <si>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</si>
  <si>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</si>
  <si>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</si>
  <si>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</si>
  <si>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</si>
  <si>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</si>
  <si>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</si>
  <si>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</si>
  <si>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</si>
  <si>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</si>
  <si>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</si>
  <si>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</si>
  <si>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</si>
  <si>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</si>
  <si>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</si>
  <si>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</si>
  <si>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</si>
  <si>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</si>
  <si>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</si>
  <si>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</si>
  <si>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</si>
  <si>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</si>
  <si>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</si>
  <si>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</si>
  <si>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</si>
  <si>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</si>
  <si>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</si>
  <si>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</si>
  <si>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</si>
  <si>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</si>
  <si>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</si>
  <si>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</si>
  <si>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</si>
  <si>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</si>
  <si>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</si>
  <si>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</si>
  <si>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</si>
  <si>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</si>
  <si>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</si>
  <si>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</si>
  <si>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</si>
  <si>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</si>
  <si>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</si>
  <si>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</si>
  <si>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</si>
  <si>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</si>
  <si>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</si>
  <si>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</si>
  <si>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</si>
  <si>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</si>
  <si>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</si>
  <si>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</si>
  <si>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</si>
  <si>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</si>
  <si>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</si>
  <si>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</si>
  <si>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</si>
  <si>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</si>
  <si>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</si>
  <si>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</si>
  <si>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</si>
  <si>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</si>
  <si>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</si>
  <si>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</si>
  <si>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</si>
  <si>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</si>
  <si>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</si>
  <si>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</si>
  <si>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</si>
  <si>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</si>
  <si>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</si>
  <si>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</si>
  <si>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</si>
  <si>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</si>
  <si>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</si>
  <si>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</si>
  <si>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</si>
  <si>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</si>
  <si>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</si>
  <si>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</si>
  <si>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</si>
  <si>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</si>
  <si>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</si>
  <si>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</si>
  <si>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</si>
  <si>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</si>
  <si>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</si>
  <si>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</si>
  <si>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</si>
  <si>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</si>
  <si>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</si>
  <si>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</si>
  <si>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</si>
  <si>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</si>
  <si>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</si>
  <si>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</si>
  <si>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</si>
  <si>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</si>
  <si>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</si>
  <si>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</si>
  <si>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</si>
  <si>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</si>
  <si>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</si>
  <si>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</si>
  <si>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</si>
  <si>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</si>
  <si>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</si>
  <si>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</si>
  <si>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</si>
  <si>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</si>
  <si>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</si>
  <si>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</si>
  <si>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</si>
  <si>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</si>
  <si>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</si>
  <si>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</si>
  <si>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</si>
  <si>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</si>
  <si>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</si>
  <si>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</si>
  <si>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</si>
  <si>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</si>
  <si>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</si>
  <si>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</si>
  <si>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</si>
  <si>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</si>
  <si>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</si>
  <si>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</si>
  <si>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</si>
  <si>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</si>
  <si>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</si>
  <si>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</si>
  <si>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</si>
  <si>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</si>
  <si>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</si>
  <si>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</si>
  <si>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</si>
  <si>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</si>
  <si>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</si>
  <si>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</si>
  <si>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</si>
  <si>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</si>
  <si>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</si>
  <si>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</si>
  <si>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</si>
  <si>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</si>
  <si>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</si>
  <si>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</si>
  <si>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</si>
  <si>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</si>
  <si>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</si>
  <si>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</si>
  <si>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</si>
  <si>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</si>
  <si>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</si>
  <si>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</si>
  <si>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</si>
  <si>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</si>
  <si>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</si>
  <si>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</si>
  <si>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</si>
  <si>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</si>
  <si>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</si>
  <si>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</si>
  <si>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</si>
  <si>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</si>
  <si>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</si>
  <si>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</si>
  <si>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</si>
  <si>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</si>
  <si>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</si>
  <si>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</si>
  <si>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</si>
  <si>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</si>
  <si>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</si>
  <si>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</si>
  <si>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</si>
  <si>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</si>
  <si>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</si>
  <si>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</si>
  <si>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</si>
  <si>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</si>
  <si>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</si>
  <si>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</si>
  <si>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</si>
  <si>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</si>
  <si>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</si>
  <si>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</si>
  <si>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</si>
  <si>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</si>
  <si>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</si>
  <si>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</si>
  <si>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</si>
  <si>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</si>
  <si>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</si>
  <si>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</si>
  <si>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</si>
  <si>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</si>
  <si>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</si>
  <si>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</si>
  <si>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</si>
  <si>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</si>
  <si>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</si>
  <si>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</si>
  <si>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</si>
  <si>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</si>
  <si>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</si>
  <si>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</si>
  <si>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</si>
  <si>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</si>
  <si>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</si>
  <si>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</si>
  <si>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</si>
  <si>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</si>
  <si>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</si>
  <si>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</si>
  <si>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</si>
  <si>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</si>
  <si>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</si>
  <si>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</si>
  <si>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</si>
  <si>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</si>
  <si>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</si>
  <si>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</si>
  <si>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</si>
  <si>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</si>
  <si>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</si>
  <si>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</si>
  <si>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</si>
  <si>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</si>
  <si>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</si>
  <si>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</si>
  <si>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</si>
  <si>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</si>
  <si>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</si>
  <si>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</si>
  <si>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</si>
  <si>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</si>
  <si>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</si>
  <si>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</si>
  <si>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</si>
  <si>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</si>
  <si>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</si>
  <si>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</si>
  <si>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</si>
  <si>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</si>
  <si>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</si>
  <si>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</si>
  <si>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</si>
  <si>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</si>
  <si>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</si>
  <si>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</si>
  <si>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</si>
  <si>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</si>
  <si>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</si>
  <si>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</si>
  <si>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</si>
  <si>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</si>
  <si>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</si>
  <si>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</si>
  <si>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</si>
  <si>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</si>
  <si>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</si>
  <si>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</si>
  <si>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</si>
  <si>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</si>
  <si>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</si>
  <si>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</si>
  <si>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</si>
  <si>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</si>
  <si>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</si>
  <si>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</si>
  <si>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</si>
  <si>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</si>
  <si>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</si>
  <si>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</si>
  <si>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</si>
  <si>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</si>
  <si>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</si>
  <si>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</si>
  <si>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</si>
  <si>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</si>
  <si>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</si>
  <si>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</si>
  <si>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</si>
  <si>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</si>
  <si>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</si>
  <si>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</si>
  <si>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</si>
  <si>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</si>
  <si>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</si>
  <si>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</si>
  <si>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</si>
  <si>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</si>
  <si>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</si>
  <si>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</si>
  <si>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</si>
  <si>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</si>
  <si>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</si>
  <si>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</si>
  <si>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</si>
  <si>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</si>
  <si>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</si>
  <si>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</si>
  <si>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</si>
  <si>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</si>
  <si>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</si>
  <si>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</si>
  <si>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</si>
  <si>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</si>
  <si>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</si>
  <si>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</si>
  <si>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</si>
  <si>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</si>
  <si>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</si>
  <si>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</si>
  <si>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</si>
  <si>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</si>
  <si>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</si>
  <si>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</si>
  <si>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</si>
  <si>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</si>
  <si>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</si>
  <si>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</si>
  <si>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</si>
  <si>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</si>
  <si>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</si>
  <si>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</si>
  <si>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</si>
  <si>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</si>
  <si>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</si>
  <si>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</si>
  <si>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</si>
  <si>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</si>
  <si>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</si>
  <si>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</si>
  <si>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</si>
  <si>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</si>
  <si>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</si>
  <si>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</si>
  <si>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</si>
  <si>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</si>
  <si>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</si>
  <si>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</si>
  <si>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</si>
  <si>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</si>
  <si>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</si>
  <si>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</si>
  <si>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</si>
  <si>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</si>
  <si>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</si>
  <si>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</si>
  <si>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</si>
  <si>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</si>
  <si>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</si>
  <si>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</si>
  <si>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</si>
  <si>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</si>
  <si>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</si>
  <si>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</si>
  <si>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</si>
  <si>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</si>
  <si>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</si>
  <si>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</si>
  <si>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</si>
  <si>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</si>
  <si>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</si>
  <si>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</si>
  <si>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</si>
  <si>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</si>
  <si>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</si>
  <si>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</si>
  <si>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</si>
  <si>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</si>
  <si>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</si>
  <si>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</si>
  <si>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</si>
  <si>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</si>
  <si>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</si>
  <si>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</si>
  <si>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</si>
  <si>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</si>
  <si>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</si>
  <si>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</si>
  <si>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</si>
  <si>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</si>
  <si>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</si>
  <si>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</si>
  <si>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</si>
  <si>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</si>
  <si>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</si>
  <si>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</si>
  <si>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</si>
  <si>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</si>
  <si>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</si>
  <si>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</si>
  <si>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</si>
  <si>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</si>
  <si>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</si>
  <si>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</si>
  <si>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</si>
  <si>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</si>
  <si>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</si>
  <si>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</si>
  <si>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</si>
  <si>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</si>
  <si>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</si>
  <si>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</si>
  <si>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</si>
  <si>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</si>
  <si>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</si>
  <si>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</si>
  <si>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</si>
  <si>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</si>
  <si>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</si>
  <si>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</si>
  <si>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</si>
  <si>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</si>
  <si>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</si>
  <si>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</si>
  <si>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</si>
  <si>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</si>
  <si>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</si>
  <si>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</si>
  <si>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</si>
  <si>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</si>
  <si>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</si>
  <si>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</si>
  <si>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</si>
  <si>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</si>
  <si>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</si>
  <si>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</si>
  <si>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</si>
  <si>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</si>
  <si>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</si>
  <si>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</si>
  <si>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</si>
  <si>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</si>
  <si>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</si>
  <si>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</si>
  <si>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</si>
  <si>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</si>
  <si>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</si>
  <si>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</si>
  <si>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</si>
  <si>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</si>
  <si>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</si>
  <si>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</si>
  <si>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</si>
  <si>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</si>
  <si>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</si>
  <si>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</si>
  <si>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</si>
  <si>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</si>
  <si>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</si>
  <si>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</si>
  <si>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</si>
  <si>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</si>
  <si>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</si>
  <si>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</si>
  <si>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</si>
  <si>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</si>
  <si>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</si>
  <si>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</si>
  <si>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</si>
  <si>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</si>
  <si>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</si>
  <si>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</si>
  <si>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</si>
  <si>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</si>
  <si>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</si>
  <si>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</si>
  <si>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</si>
  <si>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</si>
  <si>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</si>
  <si>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</si>
  <si>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</si>
  <si>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</si>
  <si>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</si>
  <si>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</si>
  <si>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</si>
  <si>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</si>
  <si>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</si>
  <si>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</si>
  <si>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</si>
  <si>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</si>
  <si>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</si>
  <si>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</si>
  <si>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</si>
  <si>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</si>
  <si>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</si>
  <si>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</si>
  <si>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</si>
  <si>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</si>
  <si>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</si>
  <si>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</si>
  <si>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</si>
  <si>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</si>
  <si>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</si>
  <si>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</si>
  <si>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</si>
  <si>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</si>
  <si>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</si>
  <si>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</si>
  <si>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</si>
  <si>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</si>
  <si>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</si>
  <si>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</si>
  <si>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</si>
  <si>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</si>
  <si>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</si>
  <si>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</si>
  <si>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</si>
  <si>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</si>
  <si>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</si>
  <si>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</si>
  <si>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</si>
  <si>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</si>
  <si>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</si>
  <si>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</si>
  <si>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</si>
  <si>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</si>
  <si>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</si>
  <si>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</si>
  <si>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</si>
  <si>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</si>
  <si>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</si>
  <si>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</si>
  <si>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</si>
  <si>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</si>
  <si>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</si>
  <si>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</si>
  <si>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</si>
  <si>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</si>
  <si>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</si>
  <si>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</si>
  <si>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</si>
  <si>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</si>
  <si>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</si>
  <si>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</si>
  <si>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</si>
  <si>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</si>
  <si>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</si>
  <si>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</si>
  <si>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</si>
  <si>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</si>
  <si>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</si>
  <si>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</si>
  <si>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</si>
  <si>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</si>
  <si>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</si>
  <si>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</si>
  <si>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</si>
  <si>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</si>
  <si>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</si>
  <si>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</si>
  <si>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</si>
  <si>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</si>
  <si>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</si>
  <si>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</si>
  <si>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</si>
  <si>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</si>
  <si>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</si>
  <si>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</si>
  <si>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</si>
  <si>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</si>
  <si>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</si>
  <si>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</si>
  <si>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</si>
  <si>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</si>
  <si>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</si>
  <si>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</si>
  <si>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</si>
  <si>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</si>
  <si>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</si>
  <si>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</si>
  <si>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</si>
  <si>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</si>
  <si>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</si>
  <si>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</si>
  <si>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</si>
  <si>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</si>
  <si>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</si>
  <si>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</si>
  <si>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</si>
  <si>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</si>
  <si>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</si>
  <si>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</si>
  <si>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</si>
  <si>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</si>
  <si>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</si>
  <si>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</si>
  <si>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</si>
  <si>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</si>
  <si>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</si>
  <si>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</si>
  <si>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</si>
  <si>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</si>
  <si>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</si>
  <si>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</si>
  <si>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</si>
  <si>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</si>
  <si>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</si>
  <si>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</si>
  <si>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</si>
  <si>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</si>
  <si>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</si>
  <si>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</si>
  <si>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</si>
  <si>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</si>
  <si>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</si>
  <si>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</si>
  <si>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</si>
  <si>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</si>
  <si>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</si>
  <si>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</si>
  <si>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</si>
  <si>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</si>
  <si>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</si>
  <si>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</si>
  <si>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</si>
  <si>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</si>
  <si>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</si>
  <si>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</si>
  <si>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</si>
  <si>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</si>
  <si>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</si>
  <si>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</si>
  <si>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</si>
  <si>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</si>
  <si>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</si>
  <si>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</si>
  <si>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</si>
  <si>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</si>
  <si>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</si>
  <si>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</si>
  <si>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</si>
  <si>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</si>
  <si>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</si>
  <si>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</si>
  <si>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</si>
  <si>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</si>
  <si>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</si>
  <si>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</si>
  <si>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</si>
  <si>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</si>
  <si>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</si>
  <si>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</si>
  <si>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</si>
  <si>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</si>
  <si>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</si>
  <si>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</si>
  <si>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</si>
  <si>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</si>
  <si>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</si>
  <si>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</si>
  <si>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</si>
  <si>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</si>
  <si>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</si>
  <si>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</si>
  <si>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</si>
  <si>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</si>
  <si>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</si>
  <si>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</si>
  <si>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</si>
  <si>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</si>
  <si>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</si>
  <si>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</si>
  <si>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</si>
  <si>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</si>
  <si>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</si>
  <si>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</si>
  <si>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</si>
  <si>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</si>
  <si>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</si>
  <si>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</si>
  <si>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</si>
  <si>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</si>
  <si>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</si>
  <si>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</si>
  <si>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</si>
  <si>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</si>
  <si>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</si>
  <si>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</si>
  <si>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</si>
  <si>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</si>
  <si>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</si>
  <si>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</si>
  <si>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</si>
  <si>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</si>
  <si>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</si>
  <si>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</si>
  <si>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</si>
  <si>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</si>
  <si>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</si>
  <si>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</si>
  <si>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</si>
  <si>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</si>
  <si>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</si>
  <si>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</si>
  <si>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</si>
  <si>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</si>
  <si>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</si>
  <si>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</si>
  <si>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</si>
  <si>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</si>
  <si>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</si>
  <si>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</si>
  <si>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</si>
  <si>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</si>
  <si>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</si>
  <si>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</si>
  <si>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</si>
  <si>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</si>
  <si>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</si>
  <si>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</si>
  <si>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</si>
  <si>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</si>
  <si>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</si>
  <si>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</si>
  <si>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</si>
  <si>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</si>
  <si>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</si>
  <si>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</si>
  <si>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</si>
  <si>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</si>
  <si>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</si>
  <si>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</si>
  <si>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</si>
  <si>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</si>
  <si>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</si>
  <si>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</si>
  <si>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</si>
  <si>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</si>
  <si>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</si>
  <si>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</si>
  <si>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</si>
  <si>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</si>
  <si>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</si>
  <si>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</si>
  <si>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</si>
  <si>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</si>
  <si>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</si>
  <si>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</si>
  <si>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</si>
  <si>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</si>
  <si>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</si>
  <si>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</si>
  <si>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</si>
  <si>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</si>
  <si>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</si>
  <si>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</si>
  <si>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</si>
  <si>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</si>
  <si>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</si>
  <si>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</si>
  <si>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</si>
  <si>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</si>
  <si>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</si>
  <si>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</si>
  <si>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</si>
  <si>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</si>
  <si>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</si>
  <si>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</si>
  <si>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</si>
  <si>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</si>
  <si>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</si>
  <si>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</si>
  <si>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</si>
  <si>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</si>
  <si>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</si>
  <si>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</si>
  <si>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</si>
  <si>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</si>
  <si>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</si>
  <si>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</si>
  <si>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</si>
  <si>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</si>
  <si>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</si>
  <si>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</si>
  <si>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</si>
  <si>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</si>
  <si>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</si>
  <si>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</si>
  <si>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</si>
  <si>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</si>
  <si>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</si>
  <si>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</si>
  <si>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</si>
  <si>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</si>
  <si>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</si>
  <si>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</si>
  <si>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</si>
  <si>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</si>
  <si>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</si>
  <si>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</si>
  <si>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</si>
  <si>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</si>
  <si>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</si>
  <si>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</si>
  <si>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</si>
  <si>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</si>
  <si>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</si>
  <si>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</si>
  <si>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</si>
  <si>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</si>
  <si>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</si>
  <si>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</si>
  <si>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</si>
  <si>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</si>
  <si>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</si>
  <si>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</si>
  <si>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</si>
  <si>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</si>
  <si>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</si>
  <si>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</si>
  <si>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</si>
  <si>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</si>
  <si>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</si>
  <si>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</si>
  <si>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</si>
  <si>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</si>
  <si>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</si>
  <si>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</si>
  <si>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</si>
  <si>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</si>
  <si>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</si>
  <si>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</si>
  <si>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</si>
  <si>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</si>
  <si>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</si>
  <si>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</si>
  <si>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</si>
  <si>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</si>
  <si>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</si>
  <si>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</si>
  <si>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</si>
  <si>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</si>
  <si>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</si>
  <si>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</si>
  <si>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</si>
  <si>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</si>
  <si>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</si>
  <si>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</si>
  <si>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</si>
  <si>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</si>
  <si>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</si>
  <si>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</si>
  <si>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</si>
  <si>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</si>
  <si>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</si>
  <si>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</si>
  <si>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</si>
  <si>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</si>
  <si>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</si>
  <si>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</si>
  <si>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</si>
  <si>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</si>
  <si>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</si>
  <si>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</si>
  <si>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</si>
  <si>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</si>
  <si>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</si>
  <si>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</si>
  <si>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</si>
  <si>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</si>
  <si>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</si>
  <si>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</si>
  <si>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</si>
  <si>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</si>
  <si>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</si>
  <si>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</si>
  <si>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</si>
  <si>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</si>
  <si>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</si>
  <si>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</si>
  <si>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</si>
  <si>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</si>
  <si>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</si>
  <si>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</si>
  <si>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</si>
  <si>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</si>
  <si>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</si>
  <si>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</si>
  <si>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</si>
  <si>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</si>
  <si>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</si>
  <si>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</si>
  <si>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</si>
  <si>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</si>
  <si>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</si>
  <si>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</si>
  <si>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</si>
  <si>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</si>
  <si>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</si>
  <si>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</si>
  <si>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</si>
  <si>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</si>
  <si>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</si>
  <si>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</si>
  <si>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</si>
  <si>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</si>
  <si>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</si>
  <si>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</si>
  <si>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</si>
  <si>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</si>
  <si>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</si>
  <si>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</si>
  <si>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</si>
  <si>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</si>
  <si>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</si>
  <si>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</si>
  <si>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</si>
  <si>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</si>
  <si>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</si>
  <si>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</si>
  <si>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</si>
  <si>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</si>
  <si>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</si>
  <si>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</si>
  <si>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</si>
  <si>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</si>
  <si>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</si>
  <si>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</si>
  <si>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</si>
  <si>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</si>
  <si>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</si>
  <si>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</si>
  <si>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</si>
  <si>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</si>
  <si>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</si>
  <si>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</si>
  <si>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</si>
  <si>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</si>
  <si>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</si>
  <si>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</si>
  <si>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</si>
  <si>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</si>
  <si>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</si>
  <si>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</si>
  <si>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</si>
  <si>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</si>
  <si>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</si>
  <si>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</si>
  <si>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</si>
  <si>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</si>
  <si>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</si>
  <si>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</si>
  <si>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</si>
  <si>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</si>
  <si>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</si>
  <si>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</si>
  <si>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</si>
  <si>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</si>
  <si>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</si>
  <si>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</si>
  <si>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</si>
  <si>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</si>
  <si>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</si>
  <si>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</si>
  <si>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</si>
  <si>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</si>
  <si>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</si>
  <si>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</si>
  <si>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</si>
  <si>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</si>
  <si>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</si>
  <si>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</si>
  <si>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</si>
  <si>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</si>
  <si>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</si>
  <si>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</si>
  <si>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</si>
  <si>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</si>
  <si>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</si>
  <si>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</si>
  <si>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</si>
  <si>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</si>
  <si>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</si>
  <si>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</si>
  <si>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</si>
  <si>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</si>
  <si>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</si>
  <si>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</si>
  <si>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</si>
  <si>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</si>
  <si>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</si>
  <si>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</si>
  <si>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</si>
  <si>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</si>
  <si>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</si>
  <si>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</si>
  <si>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</si>
  <si>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</si>
  <si>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</si>
  <si>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</si>
  <si>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</si>
  <si>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</si>
  <si>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</si>
  <si>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</si>
  <si>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</si>
  <si>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</si>
  <si>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</si>
  <si>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</si>
  <si>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</si>
  <si>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</si>
  <si>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</si>
  <si>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</si>
  <si>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</si>
  <si>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</si>
  <si>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</si>
  <si>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</si>
  <si>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</si>
  <si>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</si>
  <si>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</si>
  <si>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</si>
  <si>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</si>
  <si>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</si>
  <si>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</si>
  <si>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</si>
  <si>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</si>
  <si>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</si>
  <si>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</si>
  <si>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</si>
  <si>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</si>
  <si>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</si>
  <si>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</si>
  <si>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</si>
  <si>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</si>
  <si>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</si>
  <si>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</si>
  <si>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</si>
  <si>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</si>
  <si>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</si>
  <si>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</si>
  <si>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</si>
  <si>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</si>
  <si>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</si>
  <si>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</si>
  <si>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</si>
  <si>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</si>
  <si>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</si>
  <si>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</si>
  <si>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</si>
  <si>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</si>
  <si>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</si>
  <si>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</si>
  <si>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</si>
  <si>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</si>
  <si>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</si>
  <si>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</si>
  <si>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</si>
  <si>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</si>
  <si>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</si>
  <si>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</si>
  <si>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</si>
  <si>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</si>
  <si>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</si>
  <si>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</si>
  <si>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</si>
  <si>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</si>
  <si>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</si>
  <si>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</si>
  <si>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</si>
  <si>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</si>
  <si>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</si>
  <si>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</si>
  <si>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</si>
  <si>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</si>
  <si>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</si>
  <si>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</si>
  <si>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</si>
  <si>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</si>
  <si>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</si>
  <si>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</si>
  <si>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</si>
  <si>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</si>
  <si>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</si>
  <si>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</si>
  <si>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</si>
  <si>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</si>
  <si>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</si>
  <si>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</si>
  <si>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</si>
  <si>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</si>
  <si>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</si>
  <si>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</si>
  <si>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</si>
  <si>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</si>
  <si>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</si>
  <si>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</si>
  <si>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</si>
  <si>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</si>
  <si>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</si>
  <si>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</si>
  <si>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</si>
  <si>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</si>
  <si>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</si>
  <si>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</si>
  <si>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</si>
  <si>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</si>
  <si>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</si>
  <si>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</si>
  <si>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</si>
  <si>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</si>
  <si>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</si>
  <si>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</si>
  <si>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</si>
  <si>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</si>
  <si>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</si>
  <si>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</si>
  <si>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</si>
  <si>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</si>
  <si>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</si>
  <si>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</si>
  <si>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</si>
  <si>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</si>
  <si>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</si>
  <si>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</si>
  <si>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</si>
  <si>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</si>
  <si>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</si>
  <si>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</si>
  <si>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</si>
  <si>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</si>
  <si>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</si>
  <si>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</si>
  <si>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</si>
  <si>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</si>
  <si>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</si>
  <si>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</si>
  <si>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</si>
  <si>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</si>
  <si>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</si>
  <si>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</si>
  <si>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</si>
  <si>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</si>
  <si>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</si>
  <si>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</si>
  <si>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</si>
  <si>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</si>
  <si>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</si>
  <si>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</si>
  <si>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</si>
  <si>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</si>
  <si>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</si>
  <si>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</si>
  <si>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</si>
  <si>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</si>
  <si>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</si>
  <si>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</si>
  <si>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</si>
  <si>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</si>
  <si>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</si>
  <si>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</si>
  <si>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</si>
  <si>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</si>
  <si>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</si>
  <si>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</si>
  <si>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</si>
  <si>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</si>
  <si>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</si>
  <si>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</si>
  <si>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</si>
  <si>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</si>
  <si>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</si>
  <si>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</si>
  <si>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</si>
  <si>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</si>
  <si>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</si>
  <si>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</si>
  <si>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</si>
  <si>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</si>
  <si>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</si>
  <si>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</si>
  <si>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</si>
  <si>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</si>
  <si>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</si>
  <si>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</si>
  <si>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</si>
  <si>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</si>
  <si>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</si>
  <si>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</si>
  <si>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</si>
  <si>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</si>
  <si>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</si>
  <si>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</si>
  <si>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</si>
  <si>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</si>
  <si>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</si>
  <si>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</si>
  <si>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</si>
  <si>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</si>
  <si>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</si>
  <si>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</si>
  <si>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</si>
  <si>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</si>
  <si>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</si>
  <si>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</si>
  <si>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</si>
  <si>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</si>
  <si>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</si>
  <si>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</si>
  <si>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</si>
  <si>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</si>
  <si>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</si>
  <si>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</si>
  <si>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</si>
  <si>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</si>
  <si>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</si>
  <si>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</si>
  <si>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</si>
  <si>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</si>
  <si>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</si>
  <si>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</si>
  <si>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</si>
  <si>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</si>
  <si>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</si>
  <si>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</si>
  <si>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</si>
  <si>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</si>
  <si>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</si>
  <si>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</si>
  <si>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</si>
  <si>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</si>
  <si>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</si>
  <si>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</si>
  <si>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</si>
  <si>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</si>
  <si>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</si>
  <si>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</si>
  <si>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</si>
  <si>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</si>
  <si>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</si>
  <si>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</si>
  <si>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</si>
  <si>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</si>
  <si>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</si>
  <si>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</si>
  <si>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</si>
  <si>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</si>
  <si>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</si>
  <si>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</si>
  <si>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</si>
  <si>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</si>
  <si>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</si>
  <si>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</si>
  <si>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</si>
  <si>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</si>
  <si>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</si>
  <si>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</si>
  <si>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</si>
  <si>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</si>
  <si>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</si>
  <si>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</si>
  <si>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</si>
  <si>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</si>
  <si>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</si>
  <si>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</si>
  <si>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</si>
  <si>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</si>
  <si>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</si>
  <si>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</si>
  <si>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</si>
  <si>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</si>
  <si>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</si>
  <si>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</si>
  <si>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</si>
  <si>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</si>
  <si>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</si>
  <si>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</si>
  <si>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</si>
  <si>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</si>
  <si>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</si>
  <si>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</si>
  <si>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</si>
  <si>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</si>
  <si>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</si>
  <si>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</si>
  <si>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</si>
  <si>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</si>
  <si>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</si>
  <si>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</si>
  <si>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</si>
  <si>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</si>
  <si>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</si>
  <si>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</si>
  <si>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</si>
  <si>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</si>
  <si>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</si>
  <si>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</si>
  <si>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</si>
  <si>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</si>
  <si>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</si>
  <si>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</si>
  <si>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</si>
  <si>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</si>
  <si>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</si>
  <si>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</si>
  <si>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</si>
  <si>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</si>
  <si>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</si>
  <si>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</si>
  <si>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</si>
  <si>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</si>
  <si>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</si>
  <si>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</si>
  <si>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</si>
  <si>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</si>
  <si>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</si>
  <si>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</si>
  <si>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</si>
  <si>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</si>
  <si>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</si>
  <si>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</si>
  <si>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</si>
  <si>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</si>
  <si>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</si>
  <si>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</si>
  <si>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</si>
  <si>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</si>
  <si>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</si>
  <si>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</si>
  <si>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</si>
  <si>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</si>
  <si>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</si>
  <si>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</si>
  <si>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</si>
  <si>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</si>
  <si>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</si>
  <si>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</si>
  <si>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</si>
  <si>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</si>
  <si>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</si>
  <si>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</si>
  <si>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</si>
  <si>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</si>
  <si>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</si>
  <si>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</si>
  <si>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</si>
  <si>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</si>
  <si>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</si>
  <si>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</si>
  <si>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</si>
  <si>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</si>
  <si>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</si>
  <si>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</si>
  <si>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</si>
  <si>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</si>
  <si>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</si>
  <si>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</si>
  <si>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</si>
  <si>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</si>
  <si>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</si>
  <si>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</si>
  <si>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</si>
  <si>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</si>
  <si>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</si>
  <si>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</si>
  <si>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</si>
  <si>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</si>
  <si>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</si>
  <si>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</si>
  <si>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</si>
  <si>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</si>
  <si>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</si>
  <si>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</si>
  <si>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</si>
  <si>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</si>
  <si>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</si>
  <si>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</si>
  <si>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</si>
  <si>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</si>
  <si>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</si>
  <si>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</si>
  <si>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</si>
  <si>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</si>
  <si>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</si>
  <si>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</si>
  <si>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</si>
  <si>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</si>
  <si>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</si>
  <si>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</si>
  <si>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</si>
  <si>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</si>
  <si>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</si>
  <si>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</si>
  <si>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</si>
  <si>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</si>
  <si>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</si>
  <si>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</si>
  <si>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</si>
  <si>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</si>
  <si>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</si>
  <si>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</si>
  <si>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</si>
  <si>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</si>
  <si>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</si>
  <si>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</si>
  <si>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</si>
  <si>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</si>
  <si>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</si>
  <si>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</si>
  <si>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</si>
  <si>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</si>
  <si>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</si>
  <si>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</si>
  <si>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</si>
  <si>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</si>
  <si>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</si>
  <si>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</si>
  <si>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</si>
  <si>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</si>
  <si>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</si>
  <si>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</si>
  <si>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</si>
  <si>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</si>
  <si>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</si>
  <si>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</si>
  <si>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</si>
  <si>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</si>
  <si>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</si>
  <si>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</si>
  <si>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</si>
  <si>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</si>
  <si>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</si>
  <si>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</si>
  <si>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</si>
  <si>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</si>
  <si>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</si>
  <si>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</si>
  <si>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</si>
  <si>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</si>
  <si>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</si>
  <si>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</si>
  <si>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</si>
  <si>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</si>
  <si>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</si>
  <si>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</si>
  <si>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</si>
  <si>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</si>
  <si>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</si>
  <si>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</si>
  <si>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</si>
  <si>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</si>
  <si>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</si>
  <si>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</si>
  <si>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</si>
  <si>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</si>
  <si>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</si>
  <si>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</si>
  <si>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</si>
  <si>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</si>
  <si>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</si>
  <si>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</si>
  <si>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</si>
  <si>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</si>
  <si>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</si>
  <si>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</si>
  <si>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</si>
  <si>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</si>
  <si>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</si>
  <si>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</si>
  <si>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</si>
  <si>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</si>
  <si>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</si>
  <si>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</si>
  <si>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</si>
  <si>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</si>
  <si>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</si>
  <si>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</si>
  <si>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</si>
  <si>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</si>
  <si>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</si>
  <si>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</si>
  <si>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</si>
  <si>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</si>
  <si>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</si>
  <si>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</si>
  <si>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</si>
  <si>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</si>
  <si>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</si>
  <si>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</si>
  <si>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</si>
  <si>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</si>
  <si>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</si>
  <si>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</si>
  <si>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</si>
  <si>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</si>
  <si>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</si>
  <si>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</si>
  <si>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</si>
  <si>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</si>
  <si>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</si>
  <si>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</si>
  <si>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</si>
  <si>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</si>
  <si>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</si>
  <si>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</si>
  <si>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</si>
  <si>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</si>
  <si>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</si>
  <si>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</si>
  <si>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</si>
  <si>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</si>
  <si>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</si>
  <si>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</si>
  <si>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</si>
  <si>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</si>
  <si>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</si>
  <si>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</si>
  <si>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</si>
  <si>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</si>
  <si>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</si>
  <si>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</si>
  <si>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</si>
  <si>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</si>
  <si>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</si>
  <si>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</si>
  <si>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</si>
  <si>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</si>
  <si>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</si>
  <si>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</si>
  <si>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</si>
  <si>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</si>
  <si>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</si>
  <si>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</si>
  <si>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</si>
  <si>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</si>
  <si>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</si>
  <si>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</si>
  <si>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</si>
  <si>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</si>
  <si>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</si>
  <si>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</si>
  <si>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</si>
  <si>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</si>
  <si>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</si>
  <si>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</si>
  <si>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</si>
  <si>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</si>
  <si>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</si>
  <si>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</si>
  <si>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</si>
  <si>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</si>
  <si>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</si>
  <si>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</si>
  <si>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</si>
  <si>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</si>
  <si>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</si>
  <si>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</si>
  <si>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</si>
  <si>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</si>
  <si>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</si>
  <si>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</si>
  <si>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</si>
  <si>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</si>
  <si>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</si>
  <si>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</si>
  <si>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</si>
  <si>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</si>
  <si>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</si>
  <si>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</si>
  <si>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</si>
  <si>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</si>
  <si>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</si>
  <si>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</si>
  <si>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</si>
  <si>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</si>
  <si>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</si>
  <si>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</si>
  <si>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</si>
  <si>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</si>
  <si>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</si>
  <si>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</si>
  <si>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</si>
  <si>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</si>
  <si>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</si>
  <si>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</si>
  <si>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</si>
  <si>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</si>
  <si>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</si>
  <si>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</si>
  <si>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</si>
  <si>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</si>
  <si>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</si>
  <si>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</si>
  <si>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</si>
  <si>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</si>
  <si>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</si>
  <si>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</si>
  <si>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</si>
  <si>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</si>
  <si>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</si>
  <si>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</si>
  <si>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</si>
  <si>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</si>
  <si>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</si>
  <si>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</si>
  <si>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</si>
  <si>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</si>
  <si>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</si>
  <si>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</si>
  <si>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</si>
  <si>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</si>
  <si>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</si>
  <si>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</si>
  <si>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</si>
  <si>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</si>
  <si>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</si>
  <si>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</si>
  <si>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</si>
  <si>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</si>
  <si>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</si>
  <si>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</si>
  <si>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</si>
  <si>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</si>
  <si>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</si>
  <si>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</si>
  <si>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</si>
  <si>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</si>
  <si>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</si>
  <si>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</si>
  <si>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</si>
  <si>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</si>
  <si>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</si>
  <si>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</si>
  <si>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</si>
  <si>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</si>
  <si>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</si>
  <si>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</si>
  <si>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</si>
  <si>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</si>
  <si>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</si>
  <si>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</si>
  <si>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</si>
  <si>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</si>
  <si>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</si>
  <si>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</si>
  <si>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</si>
  <si>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</si>
  <si>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</si>
  <si>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</si>
  <si>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</si>
  <si>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</si>
  <si>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</si>
  <si>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</si>
  <si>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</si>
  <si>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</si>
  <si>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</si>
  <si>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</si>
  <si>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</si>
  <si>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</si>
  <si>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</si>
  <si>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</si>
  <si>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</si>
  <si>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</si>
  <si>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</si>
  <si>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</si>
  <si>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</si>
  <si>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</si>
  <si>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</si>
  <si>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</si>
  <si>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</si>
  <si>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</si>
  <si>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</si>
  <si>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</si>
  <si>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</si>
  <si>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</si>
  <si>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</si>
  <si>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</si>
  <si>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</si>
  <si>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</si>
  <si>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</si>
  <si>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</si>
  <si>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</si>
  <si>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</si>
  <si>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</si>
  <si>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</si>
  <si>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</si>
  <si>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</si>
  <si>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</si>
  <si>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</si>
  <si>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</si>
  <si>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</si>
  <si>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</si>
  <si>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</si>
  <si>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</si>
  <si>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</si>
  <si>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</si>
  <si>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</si>
  <si>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</si>
  <si>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</si>
  <si>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</si>
  <si>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</si>
  <si>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</si>
  <si>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</si>
  <si>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</si>
  <si>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</si>
  <si>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</si>
  <si>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</si>
  <si>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</si>
  <si>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</si>
  <si>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</si>
  <si>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</si>
  <si>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</si>
  <si>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</si>
  <si>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</si>
  <si>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</si>
  <si>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</si>
  <si>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</si>
  <si>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</si>
  <si>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</si>
  <si>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</si>
  <si>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</si>
  <si>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</si>
  <si>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</si>
  <si>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</si>
  <si>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</si>
  <si>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</si>
  <si>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</si>
  <si>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</si>
  <si>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</si>
  <si>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</si>
  <si>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</si>
  <si>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</si>
  <si>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</si>
  <si>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</si>
  <si>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</si>
  <si>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</si>
  <si>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</si>
  <si>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</si>
  <si>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</si>
  <si>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</si>
  <si>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</si>
  <si>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</si>
  <si>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</si>
  <si>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</si>
  <si>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</si>
  <si>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</si>
  <si>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</si>
  <si>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</si>
  <si>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</si>
  <si>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</si>
  <si>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</si>
  <si>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</si>
  <si>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</si>
  <si>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</si>
  <si>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</si>
  <si>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</si>
  <si>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</si>
  <si>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</si>
  <si>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</si>
  <si>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</si>
  <si>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</si>
  <si>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</si>
  <si>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</si>
  <si>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</si>
  <si>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</si>
  <si>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</si>
  <si>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</si>
  <si>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</si>
  <si>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</si>
  <si>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</si>
  <si>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</si>
  <si>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</si>
  <si>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</si>
  <si>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</si>
  <si>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</si>
  <si>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</si>
  <si>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</si>
  <si>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</si>
  <si>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</si>
  <si>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</si>
  <si>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</si>
  <si>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</si>
  <si>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</si>
  <si>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</si>
  <si>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</si>
  <si>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</si>
  <si>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</si>
  <si>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</si>
  <si>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</si>
  <si>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</si>
  <si>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</si>
  <si>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</si>
  <si>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</si>
  <si>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</si>
  <si>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</si>
  <si>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</si>
  <si>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</si>
  <si>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</si>
  <si>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</si>
  <si>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</si>
  <si>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</si>
  <si>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</si>
  <si>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</si>
  <si>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</si>
  <si>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</si>
  <si>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</si>
  <si>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</si>
  <si>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</si>
  <si>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</si>
  <si>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</si>
  <si>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</si>
  <si>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</si>
  <si>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</si>
  <si>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</si>
  <si>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</si>
  <si>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</si>
  <si>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</si>
  <si>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</si>
  <si>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</si>
  <si>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</si>
  <si>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</si>
  <si>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</si>
  <si>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</si>
  <si>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</si>
  <si>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</si>
  <si>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</si>
  <si>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</si>
  <si>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</si>
  <si>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</si>
  <si>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</si>
  <si>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</si>
  <si>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</si>
  <si>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</si>
  <si>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</si>
  <si>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</si>
  <si>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</si>
  <si>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</si>
  <si>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</si>
  <si>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</si>
  <si>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</si>
  <si>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</si>
  <si>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</si>
  <si>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</si>
  <si>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</si>
  <si>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</si>
  <si>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</si>
  <si>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</si>
  <si>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</si>
  <si>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</si>
  <si>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</si>
  <si>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</si>
  <si>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</si>
  <si>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</si>
  <si>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</si>
  <si>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</si>
  <si>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</si>
  <si>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</si>
  <si>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</si>
  <si>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</si>
  <si>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</si>
  <si>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</si>
  <si>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</si>
  <si>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</si>
  <si>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</si>
  <si>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</si>
  <si>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</si>
  <si>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</si>
  <si>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</si>
  <si>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</si>
  <si>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</si>
  <si>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</si>
  <si>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</si>
  <si>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</si>
  <si>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</si>
  <si>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</si>
  <si>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</si>
  <si>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</si>
  <si>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</si>
  <si>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</si>
  <si>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</si>
  <si>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</si>
  <si>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</si>
  <si>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</si>
  <si>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</si>
  <si>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</si>
  <si>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</si>
  <si>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</si>
  <si>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</si>
  <si>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</si>
  <si>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</si>
  <si>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</si>
  <si>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</si>
  <si>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</si>
  <si>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</si>
  <si>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</si>
  <si>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</si>
  <si>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</si>
  <si>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</si>
  <si>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</si>
  <si>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</si>
  <si>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</si>
  <si>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</si>
  <si>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</si>
  <si>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</si>
  <si>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</si>
  <si>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</si>
  <si>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</si>
  <si>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</si>
  <si>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</si>
  <si>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</si>
  <si>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</si>
  <si>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</si>
  <si>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</si>
  <si>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</si>
  <si>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</si>
  <si>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</si>
  <si>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</si>
  <si>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</si>
  <si>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</si>
  <si>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</si>
  <si>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</si>
  <si>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</si>
  <si>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</si>
  <si>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</si>
  <si>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</si>
  <si>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</si>
  <si>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</si>
  <si>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</si>
  <si>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</si>
  <si>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</si>
  <si>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</si>
  <si>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</si>
  <si>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</si>
  <si>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</si>
  <si>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</si>
  <si>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</si>
  <si>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</si>
  <si>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</si>
  <si>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</si>
  <si>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</si>
  <si>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</si>
  <si>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</si>
  <si>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</si>
  <si>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</si>
  <si>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</si>
  <si>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</si>
  <si>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</si>
  <si>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</si>
  <si>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</si>
  <si>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</si>
  <si>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</si>
  <si>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</si>
  <si>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</si>
  <si>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</si>
  <si>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</si>
  <si>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</si>
  <si>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</si>
  <si>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</si>
  <si>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</si>
  <si>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</si>
  <si>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</si>
  <si>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</si>
  <si>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</si>
  <si>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</si>
  <si>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</si>
  <si>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</si>
  <si>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</si>
  <si>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</si>
  <si>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</si>
  <si>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</si>
  <si>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</si>
  <si>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</si>
  <si>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</si>
  <si>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</si>
  <si>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</si>
  <si>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</si>
  <si>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</si>
  <si>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</si>
  <si>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</si>
  <si>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</si>
  <si>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</si>
  <si>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</si>
  <si>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</si>
  <si>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</si>
  <si>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</si>
  <si>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</si>
  <si>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</si>
  <si>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</si>
  <si>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</si>
  <si>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</si>
  <si>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</si>
  <si>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</si>
  <si>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</si>
  <si>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</si>
  <si>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</si>
  <si>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</si>
  <si>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</si>
  <si>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</si>
  <si>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</si>
  <si>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</si>
  <si>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</si>
  <si>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</si>
  <si>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</si>
  <si>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</si>
  <si>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</si>
  <si>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</si>
  <si>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</si>
  <si>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</si>
  <si>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</si>
  <si>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</si>
  <si>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</si>
  <si>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</si>
  <si>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</si>
  <si>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</si>
  <si>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</si>
  <si>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</si>
  <si>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</si>
  <si>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</si>
  <si>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</si>
  <si>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</si>
  <si>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</si>
  <si>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</si>
  <si>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</si>
  <si>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</si>
  <si>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</si>
  <si>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</si>
  <si>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</si>
  <si>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</si>
  <si>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</si>
  <si>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</si>
  <si>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</si>
  <si>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</si>
  <si>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</si>
  <si>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</si>
  <si>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</si>
  <si>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</si>
  <si>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</si>
  <si>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</si>
  <si>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</si>
  <si>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</si>
  <si>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</si>
  <si>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</si>
  <si>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</si>
  <si>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</si>
  <si>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</si>
  <si>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</si>
  <si>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</si>
  <si>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</si>
  <si>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</si>
  <si>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</si>
  <si>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</si>
  <si>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</si>
  <si>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</si>
  <si>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</si>
  <si>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</si>
  <si>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</si>
  <si>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</si>
  <si>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</si>
  <si>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</si>
  <si>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</si>
  <si>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</si>
  <si>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</si>
  <si>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</si>
  <si>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</si>
  <si>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</si>
  <si>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</si>
  <si>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</si>
  <si>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</si>
  <si>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</si>
  <si>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</si>
  <si>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</si>
  <si>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</si>
  <si>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</si>
  <si>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</si>
  <si>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</si>
  <si>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</si>
  <si>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</si>
  <si>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</si>
  <si>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</si>
  <si>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</si>
  <si>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</si>
  <si>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</si>
  <si>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</si>
  <si>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</si>
  <si>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</si>
  <si>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</si>
  <si>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</si>
  <si>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</si>
  <si>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</si>
  <si>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</si>
  <si>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</si>
  <si>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</si>
  <si>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</si>
  <si>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</si>
  <si>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</si>
  <si>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</si>
  <si>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</si>
  <si>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</si>
  <si>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</si>
  <si>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</si>
  <si>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</si>
  <si>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</si>
  <si>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</si>
  <si>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</si>
  <si>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</si>
  <si>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</si>
  <si>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</si>
  <si>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</si>
  <si>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</si>
  <si>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</si>
  <si>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</si>
  <si>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</si>
  <si>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</si>
  <si>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</si>
  <si>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</si>
  <si>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</si>
  <si>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</si>
  <si>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</si>
  <si>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</si>
  <si>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</si>
  <si>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</si>
  <si>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</si>
  <si>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</si>
  <si>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</si>
  <si>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</si>
  <si>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</si>
  <si>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</si>
  <si>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</si>
  <si>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</si>
  <si>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</si>
  <si>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</si>
  <si>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</si>
  <si>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</si>
  <si>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</si>
  <si>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</si>
  <si>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</si>
  <si>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</si>
  <si>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</si>
  <si>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</si>
  <si>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</si>
  <si>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</si>
  <si>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</si>
  <si>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</si>
  <si>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</si>
  <si>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</si>
  <si>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</si>
  <si>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</si>
  <si>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</si>
  <si>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</si>
  <si>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</si>
  <si>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</si>
  <si>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</si>
  <si>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</si>
  <si>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</si>
  <si>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</si>
  <si>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</si>
  <si>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</si>
  <si>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</si>
  <si>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</si>
  <si>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</si>
  <si>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</si>
  <si>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</si>
  <si>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</si>
  <si>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</si>
  <si>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</si>
  <si>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</si>
  <si>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</si>
  <si>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</si>
  <si>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</si>
  <si>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</si>
  <si>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</si>
  <si>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</si>
  <si>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</si>
  <si>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</si>
  <si>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</si>
  <si>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</si>
  <si>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</si>
  <si>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</si>
  <si>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</si>
  <si>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</si>
  <si>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</si>
  <si>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</si>
  <si>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</si>
  <si>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</si>
  <si>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</si>
  <si>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</si>
  <si>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</si>
  <si>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</si>
  <si>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</si>
  <si>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</si>
  <si>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</si>
  <si>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</si>
  <si>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</si>
  <si>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</si>
  <si>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</si>
  <si>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</si>
  <si>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</si>
  <si>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</si>
  <si>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</si>
  <si>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</si>
  <si>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</si>
  <si>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</si>
  <si>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</si>
  <si>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</si>
  <si>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</si>
  <si>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</si>
  <si>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</si>
  <si>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</si>
  <si>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</si>
  <si>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</si>
  <si>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</si>
  <si>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</si>
  <si>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</si>
  <si>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</si>
  <si>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</si>
  <si>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</si>
  <si>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</si>
  <si>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</si>
  <si>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</si>
  <si>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</si>
  <si>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</si>
  <si>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</si>
  <si>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</si>
  <si>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</si>
  <si>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</si>
  <si>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</si>
  <si>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</si>
  <si>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</si>
  <si>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</si>
  <si>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</si>
  <si>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</si>
  <si>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</si>
  <si>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</si>
  <si>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</si>
  <si>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</si>
  <si>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</si>
  <si>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</si>
  <si>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</si>
  <si>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</si>
  <si>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</si>
  <si>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</si>
  <si>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</si>
  <si>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</si>
  <si>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</si>
  <si>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</si>
  <si>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</si>
  <si>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</si>
  <si>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</si>
  <si>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</si>
  <si>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</si>
  <si>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</si>
  <si>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</si>
  <si>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</si>
  <si>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</si>
  <si>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</si>
  <si>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</si>
  <si>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</si>
  <si>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</si>
  <si>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</si>
  <si>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</si>
  <si>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</si>
  <si>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</si>
  <si>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</si>
  <si>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</si>
  <si>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</si>
  <si>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</si>
  <si>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</si>
  <si>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</si>
  <si>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</si>
  <si>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</si>
  <si>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</si>
  <si>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</si>
  <si>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</si>
  <si>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</si>
  <si>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</si>
  <si>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</si>
  <si>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</si>
  <si>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</si>
  <si>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</si>
  <si>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</si>
  <si>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</si>
  <si>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</si>
  <si>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</si>
  <si>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</si>
  <si>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</si>
  <si>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</si>
  <si>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</si>
  <si>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</si>
  <si>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</si>
  <si>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</si>
  <si>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</si>
  <si>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</si>
  <si>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</si>
  <si>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</si>
  <si>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</si>
  <si>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</si>
  <si>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</si>
  <si>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</si>
  <si>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</si>
  <si>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</si>
  <si>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</si>
  <si>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</si>
  <si>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</si>
  <si>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</si>
  <si>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</si>
  <si>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</si>
  <si>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</si>
  <si>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</si>
  <si>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</si>
  <si>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</si>
  <si>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</si>
  <si>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</si>
  <si>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</si>
  <si>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</si>
  <si>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</si>
  <si>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</si>
  <si>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</si>
  <si>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</si>
  <si>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</si>
  <si>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</si>
  <si>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</si>
  <si>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</si>
  <si>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</si>
  <si>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</si>
  <si>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</si>
  <si>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</si>
  <si>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</si>
  <si>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</si>
  <si>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</si>
  <si>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</si>
  <si>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</si>
  <si>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</si>
  <si>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</si>
  <si>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</si>
  <si>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</si>
  <si>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</si>
  <si>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</si>
  <si>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</si>
  <si>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</si>
  <si>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</si>
  <si>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</si>
  <si>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</si>
  <si>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</si>
  <si>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</si>
  <si>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</si>
  <si>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</si>
  <si>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</si>
  <si>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</si>
  <si>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</si>
  <si>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</si>
  <si>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</si>
  <si>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</si>
  <si>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</si>
  <si>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</si>
  <si>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</si>
  <si>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</si>
  <si>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</si>
  <si>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</si>
  <si>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</si>
  <si>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</si>
  <si>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</si>
  <si>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</si>
  <si>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</si>
  <si>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</si>
  <si>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</si>
  <si>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</si>
  <si>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</si>
  <si>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</si>
  <si>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</si>
  <si>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</si>
  <si>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</si>
  <si>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</si>
  <si>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</si>
  <si>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</si>
  <si>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</si>
  <si>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</si>
  <si>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</si>
  <si>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</si>
  <si>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</si>
  <si>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</si>
  <si>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</si>
  <si>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</si>
  <si>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</si>
  <si>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</si>
  <si>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</si>
  <si>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</si>
  <si>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</si>
  <si>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</si>
  <si>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</si>
  <si>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</si>
  <si>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</si>
  <si>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</si>
  <si>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</si>
  <si>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</si>
  <si>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</si>
  <si>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</si>
  <si>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</si>
  <si>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</si>
  <si>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</si>
  <si>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</si>
  <si>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</si>
  <si>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</si>
  <si>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</si>
  <si>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</si>
  <si>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</si>
  <si>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</si>
  <si>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</si>
  <si>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</si>
  <si>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</si>
  <si>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</si>
  <si>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</si>
  <si>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</si>
  <si>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</si>
  <si>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</si>
  <si>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</si>
  <si>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</si>
  <si>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</si>
  <si>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</si>
  <si>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</si>
  <si>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</si>
  <si>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</si>
  <si>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</si>
  <si>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</si>
  <si>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</si>
  <si>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</si>
  <si>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</si>
  <si>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</si>
  <si>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</si>
  <si>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</si>
  <si>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</si>
  <si>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</si>
  <si>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</si>
  <si>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</si>
  <si>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</si>
  <si>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</si>
  <si>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</si>
  <si>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</si>
  <si>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</si>
  <si>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</si>
  <si>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</si>
  <si>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</si>
  <si>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</si>
  <si>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</si>
  <si>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</si>
  <si>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</si>
  <si>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</si>
  <si>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</si>
  <si>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</si>
  <si>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</si>
  <si>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</si>
  <si>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</si>
  <si>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</si>
  <si>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</si>
  <si>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</si>
  <si>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</si>
  <si>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</si>
  <si>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</si>
  <si>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</si>
  <si>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</si>
  <si>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</si>
  <si>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</si>
  <si>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</si>
  <si>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</si>
  <si>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</si>
  <si>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</si>
  <si>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</si>
  <si>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</si>
  <si>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</si>
  <si>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</si>
  <si>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</si>
  <si>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</si>
  <si>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</si>
  <si>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</si>
  <si>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</si>
  <si>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</si>
  <si>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</si>
  <si>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</si>
  <si>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</si>
  <si>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</si>
  <si>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</si>
  <si>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</si>
  <si>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</si>
  <si>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</si>
  <si>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</si>
  <si>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</si>
  <si>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</si>
  <si>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</si>
  <si>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</si>
  <si>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</si>
  <si>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</si>
  <si>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</si>
  <si>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</si>
  <si>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</si>
  <si>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</si>
  <si>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</si>
  <si>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</si>
  <si>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</si>
  <si>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</si>
  <si>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</si>
  <si>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</si>
  <si>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</si>
  <si>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</si>
  <si>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</si>
  <si>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</si>
  <si>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</si>
  <si>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</si>
  <si>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</si>
  <si>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</si>
  <si>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</si>
  <si>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</si>
  <si>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</si>
  <si>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</si>
  <si>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</si>
  <si>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</si>
  <si>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</si>
  <si>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</si>
  <si>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</si>
  <si>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</si>
  <si>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</si>
  <si>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</si>
  <si>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</si>
  <si>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</si>
  <si>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</si>
  <si>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</si>
  <si>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</si>
  <si>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</si>
  <si>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</si>
  <si>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</si>
  <si>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</si>
  <si>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</si>
  <si>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</si>
  <si>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</si>
  <si>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</si>
  <si>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</si>
  <si>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</si>
  <si>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</si>
  <si>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</si>
  <si>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</si>
  <si>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</si>
  <si>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</si>
  <si>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</si>
  <si>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</si>
  <si>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</si>
  <si>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</si>
  <si>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</si>
  <si>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</si>
  <si>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</si>
  <si>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</si>
  <si>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</si>
  <si>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</si>
  <si>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</si>
  <si>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</si>
  <si>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</si>
  <si>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</si>
  <si>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</si>
  <si>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</si>
  <si>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</si>
  <si>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</si>
  <si>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</si>
  <si>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</si>
  <si>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</si>
  <si>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</si>
  <si>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</si>
  <si>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</si>
  <si>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</si>
  <si>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</si>
  <si>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</si>
  <si>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</si>
  <si>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</si>
  <si>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</si>
  <si>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</si>
  <si>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</si>
  <si>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</si>
  <si>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</si>
  <si>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</si>
  <si>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</si>
  <si>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</si>
  <si>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</si>
  <si>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</si>
  <si>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</si>
  <si>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</si>
  <si>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</si>
  <si>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</si>
  <si>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</si>
  <si>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</si>
  <si>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</si>
  <si>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</si>
  <si>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</si>
  <si>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</si>
  <si>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</si>
  <si>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</si>
  <si>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</si>
  <si>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</si>
  <si>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</si>
  <si>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</si>
  <si>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</si>
  <si>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</si>
  <si>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</si>
  <si>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</si>
  <si>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</si>
  <si>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</si>
  <si>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</si>
  <si>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</si>
  <si>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</si>
  <si>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</si>
  <si>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</si>
  <si>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</si>
  <si>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</si>
  <si>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</si>
  <si>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</si>
  <si>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</si>
  <si>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</si>
  <si>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</si>
  <si>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</si>
  <si>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</si>
  <si>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</si>
  <si>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</si>
  <si>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</si>
  <si>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</si>
  <si>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</si>
  <si>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</si>
  <si>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</si>
  <si>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</si>
  <si>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</si>
  <si>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</si>
  <si>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</si>
  <si>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</si>
  <si>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</si>
  <si>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</si>
  <si>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</si>
  <si>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</si>
  <si>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</si>
  <si>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</si>
  <si>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</si>
  <si>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</si>
  <si>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</si>
  <si>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</si>
  <si>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</si>
  <si>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</si>
  <si>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</si>
  <si>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</si>
  <si>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</si>
  <si>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</si>
  <si>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</si>
  <si>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</si>
  <si>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</si>
  <si>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</si>
  <si>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</si>
  <si>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</si>
  <si>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</si>
  <si>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</si>
  <si>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</si>
  <si>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</si>
  <si>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</si>
  <si>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</si>
  <si>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</si>
  <si>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</si>
  <si>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</si>
  <si>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</si>
  <si>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</si>
  <si>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</si>
  <si>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</si>
  <si>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</si>
  <si>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</si>
  <si>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</si>
  <si>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</si>
  <si>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</si>
  <si>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</si>
  <si>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</si>
  <si>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</si>
  <si>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</si>
  <si>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</si>
  <si>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</si>
  <si>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</si>
  <si>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</si>
  <si>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</si>
  <si>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</si>
  <si>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</si>
  <si>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</si>
  <si>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</si>
  <si>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</si>
  <si>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</si>
  <si>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</si>
  <si>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</si>
  <si>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</si>
  <si>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</si>
  <si>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</si>
  <si>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</si>
  <si>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</si>
  <si>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</si>
  <si>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</si>
  <si>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</si>
  <si>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</si>
  <si>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</si>
  <si>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</si>
  <si>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</si>
  <si>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</si>
  <si>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</si>
  <si>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</si>
  <si>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</si>
  <si>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</si>
  <si>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</si>
  <si>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</si>
  <si>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</si>
  <si>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</si>
  <si>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</si>
  <si>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</si>
  <si>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</si>
  <si>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</si>
  <si>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</si>
  <si>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</si>
  <si>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</si>
  <si>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</si>
  <si>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</si>
  <si>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</si>
  <si>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</si>
  <si>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</si>
  <si>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</si>
  <si>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</si>
  <si>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</si>
  <si>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</si>
  <si>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</si>
  <si>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</si>
  <si>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</si>
  <si>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</si>
  <si>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</si>
  <si>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</si>
  <si>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</si>
  <si>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</si>
  <si>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</si>
  <si>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</si>
  <si>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</si>
  <si>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</si>
  <si>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</si>
  <si>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</si>
  <si>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</si>
  <si>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</si>
  <si>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</si>
  <si>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</si>
  <si>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</si>
  <si>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</si>
  <si>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</si>
  <si>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</si>
  <si>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</si>
  <si>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</si>
  <si>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</si>
  <si>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</si>
  <si>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</si>
  <si>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</si>
  <si>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</si>
  <si>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</si>
  <si>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</si>
  <si>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</si>
  <si>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</si>
  <si>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</si>
  <si>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</si>
  <si>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</si>
  <si>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</si>
  <si>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</si>
  <si>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</si>
  <si>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</si>
  <si>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</si>
  <si>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</si>
  <si>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</si>
  <si>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</si>
  <si>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</si>
  <si>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</si>
  <si>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</si>
  <si>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</si>
  <si>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</si>
  <si>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</si>
  <si>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</si>
  <si>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</si>
  <si>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</si>
  <si>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</si>
  <si>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</si>
  <si>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</si>
  <si>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</si>
  <si>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</si>
  <si>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</si>
  <si>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</si>
  <si>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</si>
  <si>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</si>
  <si>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</si>
  <si>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</si>
  <si>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</si>
  <si>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</si>
  <si>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</si>
  <si>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</si>
  <si>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</si>
  <si>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</si>
  <si>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</si>
  <si>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</si>
  <si>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</si>
  <si>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</si>
  <si>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</si>
  <si>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</si>
  <si>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</si>
  <si>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</si>
  <si>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</si>
  <si>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</si>
  <si>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</si>
  <si>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</si>
  <si>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</si>
  <si>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</si>
  <si>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</si>
  <si>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</si>
  <si>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</si>
  <si>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</si>
  <si>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</si>
  <si>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</si>
  <si>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</si>
  <si>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</si>
  <si>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</si>
  <si>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</si>
  <si>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</si>
  <si>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</si>
  <si>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</si>
  <si>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</si>
  <si>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</si>
  <si>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</si>
  <si>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</si>
  <si>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</si>
  <si>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</si>
  <si>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</si>
  <si>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</si>
  <si>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</si>
  <si>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</si>
  <si>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</si>
  <si>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</si>
  <si>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</si>
  <si>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</si>
  <si>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</si>
  <si>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</si>
  <si>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</si>
  <si>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</si>
  <si>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</si>
  <si>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</si>
  <si>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</si>
  <si>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</si>
  <si>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</si>
  <si>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</si>
  <si>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</si>
  <si>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</si>
  <si>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</si>
  <si>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</si>
  <si>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</si>
  <si>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</si>
  <si>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</si>
  <si>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</si>
  <si>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</si>
  <si>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</si>
  <si>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</si>
  <si>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</si>
  <si>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</si>
  <si>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</si>
  <si>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</si>
  <si>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</si>
  <si>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</si>
  <si>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</si>
  <si>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</si>
  <si>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</si>
  <si>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</si>
  <si>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</si>
  <si>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</si>
  <si>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</si>
  <si>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</si>
  <si>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</si>
  <si>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</si>
  <si>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</si>
  <si>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</si>
  <si>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</si>
  <si>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</si>
  <si>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</si>
  <si>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</si>
  <si>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</si>
  <si>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</si>
  <si>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</si>
  <si>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</si>
  <si>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</si>
  <si>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</si>
  <si>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</si>
  <si>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</si>
  <si>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</si>
  <si>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</si>
  <si>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</si>
  <si>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</si>
  <si>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</si>
  <si>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</si>
  <si>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</si>
  <si>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</si>
  <si>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</si>
  <si>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</si>
  <si>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</si>
  <si>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</si>
  <si>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</si>
  <si>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</si>
  <si>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</si>
  <si>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</si>
  <si>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</si>
  <si>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</si>
  <si>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</si>
  <si>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</si>
  <si>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</si>
  <si>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</si>
  <si>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</si>
  <si>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</si>
  <si>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</si>
  <si>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</si>
  <si>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</si>
  <si>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</si>
  <si>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</si>
  <si>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</si>
  <si>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</si>
  <si>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</si>
  <si>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</si>
  <si>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</si>
  <si>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</si>
  <si>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</si>
  <si>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</si>
  <si>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</si>
  <si>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</si>
  <si>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</si>
  <si>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</si>
  <si>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</si>
  <si>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</si>
  <si>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</si>
  <si>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</si>
  <si>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</si>
  <si>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</si>
  <si>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</si>
  <si>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</si>
  <si>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</si>
  <si>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</si>
  <si>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</si>
  <si>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</si>
  <si>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</si>
  <si>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</si>
  <si>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</si>
  <si>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</si>
  <si>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</si>
  <si>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</si>
  <si>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</si>
  <si>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</si>
  <si>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</si>
  <si>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</si>
  <si>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</si>
  <si>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</si>
  <si>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</si>
  <si>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</si>
  <si>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</si>
  <si>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</si>
  <si>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</si>
  <si>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</si>
  <si>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</si>
  <si>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</si>
  <si>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</si>
  <si>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</si>
  <si>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</si>
  <si>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</si>
  <si>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</si>
  <si>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</si>
  <si>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</si>
  <si>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</si>
  <si>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</si>
  <si>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</si>
  <si>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</si>
  <si>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</si>
  <si>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</si>
  <si>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</si>
  <si>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</si>
  <si>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</si>
  <si>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</si>
  <si>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</si>
  <si>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</si>
  <si>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</si>
  <si>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</si>
  <si>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</si>
  <si>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</si>
  <si>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</si>
  <si>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</si>
  <si>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</si>
  <si>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</si>
  <si>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</si>
  <si>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</si>
  <si>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</si>
  <si>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</si>
  <si>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</si>
  <si>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</si>
  <si>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</si>
  <si>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</si>
  <si>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</si>
  <si>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</si>
  <si>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</si>
  <si>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</si>
  <si>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</si>
  <si>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</si>
  <si>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</si>
  <si>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</si>
  <si>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</si>
  <si>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</si>
  <si>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</si>
  <si>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</si>
  <si>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</si>
  <si>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</si>
  <si>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</si>
  <si>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</si>
  <si>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</si>
  <si>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</si>
  <si>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</si>
  <si>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</si>
  <si>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</si>
  <si>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</si>
  <si>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</si>
  <si>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</si>
  <si>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</si>
  <si>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</si>
  <si>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</si>
  <si>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</si>
  <si>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</si>
  <si>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</si>
  <si>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</si>
  <si>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</si>
  <si>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</si>
  <si>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</si>
  <si>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</si>
  <si>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</si>
  <si>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</si>
  <si>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</si>
  <si>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</si>
  <si>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</si>
  <si>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</si>
  <si>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</si>
  <si>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</si>
  <si>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</si>
  <si>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</si>
  <si>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</si>
  <si>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</si>
  <si>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</si>
  <si>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</si>
  <si>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</si>
  <si>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</si>
  <si>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</si>
  <si>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</si>
  <si>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</si>
  <si>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</si>
  <si>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</si>
  <si>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</si>
  <si>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</si>
  <si>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</si>
  <si>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</si>
  <si>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</si>
  <si>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</si>
  <si>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</si>
  <si>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</si>
  <si>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</si>
  <si>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</si>
  <si>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</si>
  <si>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</si>
  <si>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</si>
  <si>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</si>
  <si>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</si>
  <si>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</si>
  <si>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</si>
  <si>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</si>
  <si>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</si>
  <si>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</si>
  <si>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</si>
  <si>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</si>
  <si>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</si>
  <si>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</si>
  <si>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</si>
  <si>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</si>
  <si>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</si>
  <si>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</si>
  <si>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</si>
  <si>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</si>
  <si>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</si>
  <si>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</si>
  <si>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</si>
  <si>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</si>
  <si>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</si>
  <si>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</si>
  <si>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</si>
  <si>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</si>
  <si>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</si>
  <si>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</si>
  <si>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</si>
  <si>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</si>
  <si>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</si>
  <si>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</si>
  <si>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</si>
  <si>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</si>
  <si>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</si>
  <si>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</si>
  <si>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</si>
  <si>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</si>
  <si>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</si>
  <si>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</si>
  <si>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</si>
  <si>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</si>
  <si>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</si>
  <si>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</si>
  <si>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</si>
  <si>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</si>
  <si>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</si>
  <si>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</si>
  <si>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</si>
  <si>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</si>
  <si>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</si>
  <si>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</si>
  <si>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</si>
  <si>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</si>
  <si>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</si>
  <si>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</si>
  <si>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</si>
  <si>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</si>
  <si>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</si>
  <si>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</si>
  <si>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</si>
  <si>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</si>
  <si>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</si>
  <si>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</si>
  <si>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</si>
  <si>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</si>
  <si>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</si>
  <si>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</si>
  <si>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</si>
  <si>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</si>
  <si>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</si>
  <si>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</si>
  <si>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</si>
  <si>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</si>
  <si>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</si>
  <si>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</si>
  <si>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</si>
  <si>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</si>
  <si>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</si>
  <si>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</si>
  <si>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</si>
  <si>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</si>
  <si>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</si>
  <si>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</si>
  <si>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</si>
  <si>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</si>
  <si>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</si>
  <si>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</si>
  <si>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</si>
  <si>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</si>
  <si>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</si>
  <si>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</si>
  <si>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</si>
  <si>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</si>
  <si>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</si>
  <si>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</si>
  <si>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</si>
  <si>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</si>
  <si>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</si>
  <si>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</si>
  <si>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</si>
  <si>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</si>
  <si>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</si>
  <si>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</si>
  <si>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</si>
  <si>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</si>
  <si>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</si>
  <si>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</si>
  <si>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</si>
  <si>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</si>
  <si>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</si>
  <si>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</si>
  <si>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</si>
  <si>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</si>
  <si>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</si>
  <si>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</si>
  <si>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</si>
  <si>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</si>
  <si>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</si>
  <si>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</si>
  <si>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</si>
  <si>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</si>
  <si>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</si>
  <si>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</si>
  <si>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</si>
  <si>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</si>
  <si>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</si>
  <si>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</si>
  <si>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</si>
  <si>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</si>
  <si>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</si>
  <si>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</si>
  <si>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</si>
  <si>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</si>
  <si>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</si>
  <si>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</si>
  <si>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</si>
  <si>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</si>
  <si>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</si>
  <si>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</si>
  <si>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</si>
  <si>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</si>
  <si>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</si>
  <si>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</si>
  <si>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</si>
  <si>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</si>
  <si>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</si>
  <si>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</si>
  <si>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</si>
  <si>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</si>
  <si>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</si>
  <si>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</si>
  <si>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</si>
  <si>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</si>
  <si>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</si>
  <si>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</si>
  <si>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</si>
  <si>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</si>
  <si>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</si>
  <si>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</si>
  <si>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</si>
  <si>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</si>
  <si>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</si>
  <si>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</si>
  <si>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</si>
  <si>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</si>
  <si>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</si>
  <si>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</si>
  <si>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</si>
  <si>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</si>
  <si>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</si>
  <si>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</si>
  <si>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</si>
  <si>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</si>
  <si>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</si>
  <si>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</si>
  <si>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</si>
  <si>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</si>
  <si>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</si>
  <si>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</si>
  <si>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</si>
  <si>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</si>
  <si>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</si>
  <si>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</si>
  <si>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</si>
  <si>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</si>
  <si>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</si>
  <si>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</si>
  <si>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</si>
  <si>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</si>
  <si>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</si>
  <si>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</si>
  <si>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</si>
  <si>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</si>
  <si>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</si>
  <si>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</si>
  <si>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</si>
  <si>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</si>
  <si>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</si>
  <si>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</si>
  <si>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</si>
  <si>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</si>
  <si>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</si>
  <si>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</si>
  <si>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</si>
  <si>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</si>
  <si>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</si>
  <si>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</si>
  <si>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</si>
  <si>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</si>
  <si>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</si>
  <si>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</si>
  <si>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</si>
  <si>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</si>
  <si>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</si>
  <si>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</si>
  <si>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</si>
  <si>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</si>
  <si>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</si>
  <si>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</si>
  <si>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</si>
  <si>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</si>
  <si>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</si>
  <si>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</si>
  <si>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</si>
  <si>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</si>
  <si>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</si>
  <si>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</si>
  <si>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</si>
  <si>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</si>
  <si>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</si>
  <si>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</si>
  <si>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</si>
  <si>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</si>
  <si>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</si>
  <si>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</si>
  <si>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</si>
  <si>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</si>
  <si>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</si>
  <si>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</si>
  <si>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</si>
  <si>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</si>
  <si>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</si>
  <si>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</si>
  <si>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</si>
  <si>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</si>
  <si>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</si>
  <si>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</si>
  <si>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</si>
  <si>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</si>
  <si>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</si>
  <si>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</si>
  <si>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</si>
  <si>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</si>
  <si>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</si>
  <si>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</si>
  <si>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</si>
  <si>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</si>
  <si>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</si>
  <si>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</si>
  <si>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</si>
  <si>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</si>
  <si>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</si>
  <si>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</si>
  <si>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</si>
  <si>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</si>
  <si>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</si>
  <si>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</si>
  <si>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</si>
  <si>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</si>
  <si>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</si>
  <si>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</si>
  <si>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</si>
  <si>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</si>
  <si>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</si>
  <si>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</si>
  <si>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</si>
  <si>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</si>
  <si>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</si>
  <si>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</si>
  <si>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</si>
  <si>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</si>
  <si>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</si>
  <si>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</si>
  <si>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</si>
  <si>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</si>
  <si>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</si>
  <si>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</si>
  <si>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</si>
  <si>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</si>
  <si>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</si>
  <si>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</si>
  <si>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</si>
  <si>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</si>
  <si>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</si>
  <si>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</si>
  <si>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</si>
  <si>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</si>
  <si>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</si>
  <si>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</si>
  <si>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</si>
  <si>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</si>
  <si>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</si>
  <si>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</si>
  <si>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</si>
  <si>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</si>
  <si>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</si>
  <si>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</si>
  <si>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</si>
  <si>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</si>
  <si>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</si>
  <si>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</si>
  <si>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</si>
  <si>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</si>
  <si>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</si>
  <si>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</si>
  <si>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</si>
  <si>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</si>
  <si>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</si>
  <si>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</si>
  <si>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</si>
  <si>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</si>
  <si>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</si>
  <si>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</si>
  <si>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</si>
  <si>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</si>
  <si>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</si>
  <si>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</si>
  <si>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</si>
  <si>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</si>
  <si>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</si>
  <si>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</si>
  <si>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</si>
  <si>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</si>
  <si>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</si>
  <si>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</si>
  <si>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</si>
  <si>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</si>
  <si>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</si>
  <si>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</si>
  <si>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</si>
  <si>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</si>
  <si>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</si>
  <si>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</si>
  <si>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</si>
  <si>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</si>
  <si>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</si>
  <si>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</si>
  <si>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</si>
  <si>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</si>
  <si>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</si>
  <si>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</si>
  <si>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</si>
  <si>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</si>
  <si>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</si>
  <si>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</si>
  <si>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</si>
  <si>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</si>
  <si>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</si>
  <si>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</si>
  <si>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</si>
  <si>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</si>
  <si>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</si>
  <si>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</si>
  <si>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</si>
  <si>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</si>
  <si>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</si>
  <si>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</si>
  <si>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</si>
  <si>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</si>
  <si>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</si>
  <si>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</si>
  <si>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</si>
  <si>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</si>
  <si>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</si>
  <si>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</si>
  <si>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</si>
  <si>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</si>
  <si>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</si>
  <si>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</si>
  <si>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</si>
  <si>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</si>
  <si>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</si>
  <si>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</si>
  <si>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</si>
  <si>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</si>
  <si>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</si>
  <si>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</si>
  <si>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</si>
  <si>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</si>
  <si>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</si>
  <si>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</si>
  <si>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</si>
  <si>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</si>
  <si>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</si>
  <si>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</si>
  <si>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</si>
  <si>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</si>
  <si>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</si>
  <si>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</si>
  <si>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</si>
  <si>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</si>
  <si>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</si>
  <si>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</si>
  <si>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</si>
  <si>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</si>
  <si>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</si>
  <si>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</si>
  <si>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</si>
  <si>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</si>
  <si>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</si>
  <si>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</si>
  <si>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</si>
  <si>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</si>
  <si>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</si>
  <si>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</si>
  <si>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</si>
  <si>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</si>
  <si>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</si>
  <si>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</si>
  <si>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</si>
  <si>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</si>
  <si>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</si>
  <si>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</si>
  <si>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</si>
  <si>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</si>
  <si>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</si>
  <si>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</si>
  <si>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</si>
  <si>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</si>
  <si>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</si>
  <si>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</si>
  <si>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</si>
  <si>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</si>
  <si>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</si>
  <si>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</si>
  <si>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</si>
  <si>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</si>
  <si>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</si>
  <si>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</si>
  <si>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</si>
  <si>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</si>
  <si>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</si>
  <si>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</si>
  <si>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</si>
  <si>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</si>
  <si>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</si>
  <si>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</si>
  <si>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</si>
  <si>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</si>
  <si>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</si>
  <si>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</si>
  <si>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</si>
  <si>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</si>
  <si>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</si>
  <si>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</si>
  <si>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</si>
  <si>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</si>
  <si>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</si>
  <si>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</si>
  <si>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</si>
  <si>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</si>
  <si>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</si>
  <si>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</si>
  <si>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</si>
  <si>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</si>
  <si>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</si>
  <si>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</si>
  <si>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</si>
  <si>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</si>
  <si>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</si>
  <si>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</si>
  <si>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</si>
  <si>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</si>
  <si>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</si>
  <si>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</si>
  <si>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</si>
  <si>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</si>
  <si>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</si>
  <si>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</si>
  <si>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</si>
  <si>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</si>
  <si>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</si>
  <si>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</si>
  <si>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</si>
  <si>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</si>
  <si>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</si>
  <si>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</si>
  <si>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</si>
  <si>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</si>
  <si>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</si>
  <si>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</si>
  <si>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</si>
  <si>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</si>
  <si>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</si>
  <si>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</si>
  <si>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</si>
  <si>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</si>
  <si>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</si>
  <si>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</si>
  <si>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</si>
  <si>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</si>
  <si>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</si>
  <si>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</si>
  <si>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</si>
  <si>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</si>
  <si>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</si>
  <si>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</si>
  <si>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</si>
  <si>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</si>
  <si>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</si>
  <si>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</si>
  <si>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</si>
  <si>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</si>
  <si>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</si>
  <si>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</si>
  <si>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</si>
  <si>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</si>
  <si>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</si>
  <si>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</si>
  <si>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</si>
  <si>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</si>
  <si>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</si>
  <si>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</si>
  <si>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</si>
  <si>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</si>
  <si>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</si>
  <si>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</si>
  <si>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</si>
  <si>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</si>
  <si>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</si>
  <si>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</si>
  <si>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</si>
  <si>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</si>
  <si>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</si>
  <si>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</si>
  <si>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</si>
  <si>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</si>
  <si>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</si>
  <si>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</si>
  <si>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</si>
  <si>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</si>
  <si>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</si>
  <si>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</si>
  <si>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</si>
  <si>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</si>
  <si>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</si>
  <si>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</si>
  <si>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</si>
  <si>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</si>
  <si>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</si>
  <si>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</si>
  <si>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</si>
  <si>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</si>
  <si>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</si>
  <si>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</si>
  <si>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</si>
  <si>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</si>
  <si>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</si>
  <si>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</si>
  <si>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</si>
  <si>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</si>
  <si>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</si>
  <si>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</si>
  <si>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</si>
  <si>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</si>
  <si>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</si>
  <si>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</si>
  <si>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</si>
  <si>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</si>
  <si>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</si>
  <si>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</si>
  <si>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</si>
  <si>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</si>
  <si>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</si>
  <si>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</si>
  <si>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</si>
  <si>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</si>
  <si>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</si>
  <si>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</si>
  <si>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</si>
  <si>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</si>
  <si>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</si>
  <si>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</si>
  <si>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</si>
  <si>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</si>
  <si>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</si>
  <si>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</si>
  <si>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</si>
  <si>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</si>
  <si>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</si>
  <si>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</si>
  <si>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</si>
  <si>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</si>
  <si>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</si>
  <si>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</si>
  <si>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</si>
  <si>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</si>
  <si>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</si>
  <si>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</si>
  <si>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</si>
  <si>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</si>
  <si>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</si>
  <si>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</si>
  <si>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</si>
  <si>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</si>
  <si>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</si>
  <si>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</si>
  <si>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</si>
  <si>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</si>
  <si>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</si>
  <si>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</si>
  <si>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</si>
  <si>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</si>
  <si>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</si>
  <si>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</si>
  <si>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</si>
  <si>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</si>
  <si>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</si>
  <si>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</si>
  <si>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</si>
  <si>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</si>
  <si>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</si>
  <si>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</si>
  <si>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</si>
  <si>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</si>
  <si>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</si>
  <si>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</si>
  <si>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</si>
  <si>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</si>
  <si>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</si>
  <si>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</si>
  <si>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</si>
  <si>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</si>
  <si>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</si>
  <si>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</si>
  <si>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</si>
  <si>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</si>
  <si>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</si>
  <si>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</si>
  <si>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</si>
  <si>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</si>
  <si>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</si>
  <si>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</si>
  <si>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</si>
  <si>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</si>
  <si>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</si>
  <si>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</si>
  <si>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</si>
  <si>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</si>
  <si>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</si>
  <si>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</si>
  <si>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</si>
  <si>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</si>
  <si>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</si>
  <si>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</si>
  <si>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</si>
  <si>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</si>
  <si>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</si>
  <si>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</si>
  <si>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</si>
  <si>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</si>
  <si>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</si>
  <si>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</si>
  <si>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</si>
  <si>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</si>
  <si>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</si>
  <si>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</si>
  <si>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</si>
  <si>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</si>
  <si>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</si>
  <si>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</si>
  <si>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</si>
  <si>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</si>
  <si>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</si>
  <si>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</si>
  <si>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</si>
  <si>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</si>
  <si>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</si>
  <si>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</si>
  <si>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</si>
  <si>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</si>
  <si>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</si>
  <si>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</si>
  <si>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</si>
  <si>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</si>
  <si>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</si>
  <si>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</si>
  <si>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</si>
  <si>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</si>
  <si>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</si>
  <si>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</si>
  <si>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</si>
  <si>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</si>
  <si>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</si>
  <si>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</si>
  <si>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</si>
  <si>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</si>
  <si>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</si>
  <si>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</si>
  <si>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</si>
  <si>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</si>
  <si>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</si>
  <si>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</si>
  <si>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</si>
  <si>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</si>
  <si>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</si>
  <si>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</si>
  <si>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</si>
  <si>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</si>
  <si>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</si>
  <si>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</si>
  <si>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</si>
  <si>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</si>
  <si>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</si>
  <si>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</si>
  <si>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</si>
  <si>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</si>
  <si>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</si>
  <si>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</si>
  <si>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</si>
  <si>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</si>
  <si>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</si>
  <si>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</si>
  <si>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</si>
  <si>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</si>
  <si>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</si>
  <si>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</si>
  <si>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</si>
  <si>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</si>
  <si>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</si>
  <si>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</si>
  <si>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</si>
  <si>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</si>
  <si>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</si>
  <si>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</si>
  <si>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</si>
  <si>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</si>
  <si>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</si>
  <si>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</si>
  <si>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</si>
  <si>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</si>
  <si>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</si>
  <si>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</si>
  <si>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</si>
  <si>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</si>
  <si>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</si>
  <si>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</si>
  <si>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</si>
  <si>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</si>
  <si>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</si>
  <si>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</si>
  <si>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</si>
  <si>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</si>
  <si>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</si>
  <si>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</si>
  <si>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</si>
  <si>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</si>
  <si>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</si>
  <si>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</si>
  <si>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</si>
  <si>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</si>
  <si>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</si>
  <si>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</si>
  <si>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</si>
  <si>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</si>
  <si>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</si>
  <si>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</si>
  <si>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</si>
  <si>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</si>
  <si>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</si>
  <si>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</si>
  <si>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</si>
  <si>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</si>
  <si>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</si>
  <si>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</si>
  <si>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</si>
  <si>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</si>
  <si>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</si>
  <si>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</si>
  <si>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</si>
  <si>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</si>
  <si>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</si>
  <si>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</si>
  <si>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</si>
  <si>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</si>
  <si>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</si>
  <si>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</si>
  <si>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</si>
  <si>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</si>
  <si>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</si>
  <si>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</si>
  <si>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</si>
  <si>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</si>
  <si>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</si>
  <si>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</si>
  <si>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</si>
  <si>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</si>
  <si>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</si>
  <si>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</si>
  <si>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</si>
  <si>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</si>
  <si>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</si>
  <si>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</si>
  <si>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</si>
  <si>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</si>
  <si>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</si>
  <si>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</si>
  <si>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</si>
  <si>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</si>
  <si>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</si>
  <si>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</si>
  <si>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</si>
  <si>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</si>
  <si>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</si>
  <si>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</si>
  <si>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</si>
  <si>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</si>
  <si>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</si>
  <si>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</si>
  <si>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</si>
  <si>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</si>
  <si>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</si>
  <si>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</si>
  <si>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</si>
  <si>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</si>
  <si>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</si>
  <si>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</si>
  <si>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</si>
  <si>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</si>
  <si>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</si>
  <si>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</si>
  <si>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</si>
  <si>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</si>
  <si>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</si>
  <si>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</si>
  <si>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</si>
  <si>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</si>
  <si>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</si>
  <si>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</si>
  <si>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</si>
  <si>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</si>
  <si>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</si>
  <si>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</si>
  <si>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</si>
  <si>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</si>
  <si>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</si>
  <si>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</si>
  <si>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</si>
  <si>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</si>
  <si>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</si>
  <si>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</si>
  <si>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</si>
  <si>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</si>
  <si>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</si>
  <si>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</si>
  <si>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</si>
  <si>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</si>
  <si>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</si>
  <si>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</si>
  <si>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</si>
  <si>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</si>
  <si>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</si>
  <si>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</si>
  <si>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</si>
  <si>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</si>
  <si>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</si>
  <si>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</si>
  <si>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</si>
  <si>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</si>
  <si>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</si>
  <si>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</si>
  <si>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</si>
  <si>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</si>
  <si>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</si>
  <si>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</si>
  <si>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</si>
  <si>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</si>
  <si>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</si>
  <si>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</si>
  <si>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</si>
  <si>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</si>
  <si>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</si>
  <si>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</si>
  <si>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</si>
  <si>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</si>
  <si>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</si>
  <si>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</si>
  <si>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</si>
  <si>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</si>
  <si>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</si>
  <si>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</si>
  <si>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</si>
  <si>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</si>
  <si>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</si>
  <si>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</si>
  <si>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</si>
  <si>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</si>
  <si>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</si>
  <si>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</si>
  <si>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</si>
  <si>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</si>
  <si>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</si>
  <si>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</si>
  <si>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</si>
  <si>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</si>
  <si>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</si>
  <si>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</si>
  <si>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</si>
  <si>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</si>
  <si>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</si>
  <si>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</si>
  <si>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</si>
  <si>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</si>
  <si>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</si>
  <si>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</si>
  <si>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</si>
  <si>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</si>
  <si>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</si>
  <si>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</si>
  <si>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</si>
  <si>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</si>
  <si>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</si>
  <si>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</si>
  <si>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</si>
  <si>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</si>
  <si>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</si>
  <si>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</si>
  <si>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</si>
  <si>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</si>
  <si>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</si>
  <si>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</si>
  <si>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</si>
  <si>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</si>
  <si>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</si>
  <si>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</si>
  <si>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</si>
  <si>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</si>
  <si>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</si>
  <si>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</si>
  <si>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</si>
  <si>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</si>
  <si>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</si>
  <si>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</si>
  <si>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</si>
  <si>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</si>
  <si>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</si>
  <si>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</si>
  <si>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</si>
  <si>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</si>
  <si>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</si>
  <si>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</si>
  <si>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</si>
  <si>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</si>
  <si>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</si>
  <si>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</si>
  <si>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</si>
  <si>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</si>
  <si>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</si>
  <si>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</si>
  <si>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</si>
  <si>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</si>
  <si>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</si>
  <si>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</si>
  <si>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</si>
  <si>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</si>
  <si>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</si>
  <si>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</si>
  <si>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</si>
  <si>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</si>
  <si>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</si>
  <si>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</si>
  <si>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</si>
  <si>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</si>
  <si>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</si>
  <si>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</si>
  <si>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</si>
  <si>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</si>
  <si>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</si>
  <si>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</si>
  <si>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</si>
  <si>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</si>
  <si>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</si>
  <si>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</si>
  <si>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</si>
  <si>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</si>
  <si>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</si>
  <si>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</si>
  <si>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</si>
  <si>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</si>
  <si>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</si>
  <si>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</si>
  <si>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</si>
  <si>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</si>
  <si>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</si>
  <si>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</si>
  <si>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</si>
  <si>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</si>
  <si>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</si>
  <si>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</si>
  <si>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</si>
  <si>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</si>
  <si>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</si>
  <si>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</si>
  <si>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</si>
  <si>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</si>
  <si>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</si>
  <si>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</si>
  <si>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</si>
  <si>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</si>
  <si>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</si>
  <si>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</si>
  <si>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</si>
  <si>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</si>
  <si>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</si>
  <si>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</si>
  <si>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</si>
  <si>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</si>
  <si>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</si>
  <si>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</si>
  <si>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</si>
  <si>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</si>
  <si>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</si>
  <si>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</si>
  <si>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</si>
  <si>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</si>
  <si>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</si>
  <si>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</si>
  <si>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</si>
  <si>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</si>
  <si>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</si>
  <si>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</si>
  <si>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</si>
  <si>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</si>
  <si>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</si>
  <si>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</si>
  <si>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</si>
  <si>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</si>
  <si>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</si>
  <si>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</si>
  <si>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</si>
  <si>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</si>
  <si>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</si>
  <si>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</si>
  <si>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</si>
  <si>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</si>
  <si>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</si>
  <si>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</si>
  <si>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</si>
  <si>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</si>
  <si>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</si>
  <si>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</si>
  <si>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</si>
  <si>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</si>
  <si>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</si>
  <si>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</si>
  <si>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</si>
  <si>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</si>
  <si>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</si>
  <si>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</si>
  <si>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</si>
  <si>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</si>
  <si>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</si>
  <si>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</si>
  <si>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</si>
  <si>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</si>
  <si>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</si>
  <si>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</si>
  <si>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</si>
  <si>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</si>
  <si>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</si>
  <si>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</si>
  <si>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</si>
  <si>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</si>
  <si>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</si>
  <si>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</si>
  <si>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</si>
  <si>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</si>
  <si>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</si>
  <si>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</si>
  <si>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</si>
  <si>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</si>
  <si>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</si>
  <si>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</si>
  <si>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</si>
  <si>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</si>
  <si>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</si>
  <si>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</si>
  <si>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</si>
  <si>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</si>
  <si>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</si>
  <si>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</si>
  <si>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</si>
  <si>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</si>
  <si>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</si>
  <si>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</si>
  <si>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</si>
  <si>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</si>
  <si>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</si>
  <si>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</si>
  <si>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</si>
  <si>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</si>
  <si>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</si>
  <si>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</si>
  <si>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</si>
  <si>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</si>
  <si>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</si>
  <si>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</si>
  <si>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</si>
  <si>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</si>
  <si>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</si>
  <si>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</si>
  <si>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</si>
  <si>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</si>
  <si>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</si>
  <si>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</si>
  <si>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</si>
  <si>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</si>
  <si>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</si>
  <si>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</si>
  <si>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</si>
  <si>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</si>
  <si>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</si>
  <si>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</si>
  <si>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</si>
  <si>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</si>
  <si>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</si>
  <si>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</si>
  <si>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</si>
  <si>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</si>
  <si>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</si>
  <si>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</si>
  <si>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</si>
  <si>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</si>
  <si>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</si>
  <si>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</si>
  <si>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</si>
  <si>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</si>
  <si>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</si>
  <si>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</si>
  <si>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</si>
  <si>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</si>
  <si>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</si>
  <si>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</si>
  <si>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</si>
  <si>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</si>
  <si>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</si>
  <si>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</si>
  <si>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</si>
  <si>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</si>
  <si>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</si>
  <si>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</si>
  <si>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</si>
  <si>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</si>
  <si>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</si>
  <si>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</si>
  <si>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</si>
  <si>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</si>
  <si>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</si>
  <si>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</si>
  <si>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</si>
  <si>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</si>
  <si>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</si>
  <si>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</si>
  <si>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</si>
  <si>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</si>
  <si>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</si>
  <si>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</si>
  <si>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</si>
  <si>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</si>
  <si>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</si>
  <si>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</si>
  <si>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</si>
  <si>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</si>
  <si>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</si>
  <si>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</si>
  <si>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</si>
  <si>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</si>
  <si>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</si>
  <si>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</si>
  <si>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</si>
  <si>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</si>
  <si>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</si>
  <si>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</si>
  <si>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</si>
  <si>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</si>
  <si>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</si>
  <si>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</si>
  <si>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</si>
  <si>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</si>
  <si>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</si>
  <si>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</si>
  <si>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</si>
  <si>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</si>
  <si>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</si>
  <si>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</si>
  <si>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</si>
  <si>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</si>
  <si>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</si>
  <si>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</si>
  <si>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</si>
  <si>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</si>
  <si>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</si>
  <si>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</si>
  <si>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</si>
  <si>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</si>
  <si>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</si>
  <si>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</si>
  <si>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</si>
  <si>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</si>
  <si>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</si>
  <si>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</si>
  <si>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</si>
  <si>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</si>
  <si>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</si>
  <si>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</si>
  <si>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</si>
  <si>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</si>
  <si>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</si>
  <si>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</si>
  <si>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</si>
  <si>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</si>
  <si>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</si>
  <si>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</si>
  <si>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</si>
  <si>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</si>
  <si>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</si>
  <si>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</si>
  <si>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</si>
  <si>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</si>
  <si>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</si>
  <si>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</si>
  <si>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</si>
  <si>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</si>
  <si>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</si>
  <si>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</si>
  <si>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</si>
  <si>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</si>
  <si>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</si>
  <si>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</si>
  <si>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</si>
  <si>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</si>
  <si>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</si>
  <si>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</si>
  <si>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</si>
  <si>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</si>
  <si>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</si>
  <si>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</si>
  <si>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</si>
  <si>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</si>
  <si>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</si>
  <si>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</si>
  <si>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</si>
  <si>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</si>
  <si>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</si>
  <si>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</si>
  <si>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</si>
  <si>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</si>
  <si>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</si>
  <si>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</si>
  <si>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</si>
  <si>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</si>
  <si>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</si>
  <si>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</si>
  <si>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</si>
  <si>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</si>
  <si>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</si>
  <si>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</si>
  <si>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</si>
  <si>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</si>
  <si>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</si>
  <si>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</si>
  <si>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</si>
  <si>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</si>
  <si>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</si>
  <si>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</si>
  <si>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</si>
  <si>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</si>
  <si>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</si>
  <si>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</si>
  <si>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</si>
  <si>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</si>
  <si>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</si>
  <si>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</si>
  <si>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</si>
  <si>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</si>
  <si>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</si>
  <si>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</si>
  <si>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</si>
  <si>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</si>
  <si>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</si>
  <si>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</si>
  <si>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</si>
  <si>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</si>
  <si>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</si>
  <si>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</si>
  <si>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</si>
  <si>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</si>
  <si>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</si>
  <si>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</si>
  <si>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</si>
  <si>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</si>
  <si>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</si>
  <si>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</si>
  <si>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</si>
  <si>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</si>
  <si>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</si>
  <si>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</si>
  <si>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</si>
  <si>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</si>
  <si>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</si>
  <si>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</si>
  <si>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</si>
  <si>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</si>
  <si>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</si>
  <si>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</si>
  <si>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</si>
  <si>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</si>
  <si>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</si>
  <si>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</si>
  <si>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</si>
  <si>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</si>
  <si>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</si>
  <si>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</si>
  <si>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</si>
  <si>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</si>
  <si>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</si>
  <si>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</si>
  <si>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</si>
  <si>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</si>
  <si>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</si>
  <si>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</si>
  <si>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</si>
  <si>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</si>
  <si>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</si>
  <si>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</si>
  <si>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</si>
  <si>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</si>
  <si>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</si>
  <si>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</si>
  <si>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</si>
  <si>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</si>
  <si>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</si>
  <si>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</si>
  <si>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</si>
  <si>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</si>
  <si>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</si>
  <si>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</si>
  <si>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</si>
  <si>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</si>
  <si>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</si>
  <si>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</si>
  <si>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</si>
  <si>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</si>
  <si>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</si>
  <si>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</si>
  <si>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</si>
  <si>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</si>
  <si>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</si>
  <si>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</si>
  <si>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</si>
  <si>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</si>
  <si>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</si>
  <si>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</si>
  <si>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</si>
  <si>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</si>
  <si>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</si>
  <si>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</si>
  <si>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</si>
  <si>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</si>
  <si>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</si>
  <si>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</si>
  <si>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</si>
  <si>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</si>
  <si>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</si>
  <si>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</si>
  <si>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</si>
  <si>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</si>
  <si>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</si>
  <si>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</si>
  <si>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</si>
  <si>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</si>
  <si>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</si>
  <si>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</si>
  <si>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</si>
  <si>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</si>
  <si>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</si>
  <si>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</si>
  <si>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</si>
  <si>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</si>
  <si>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</si>
  <si>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</si>
  <si>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</si>
  <si>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</si>
  <si>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</si>
  <si>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</si>
  <si>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</si>
  <si>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</si>
  <si>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</si>
  <si>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</si>
  <si>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</si>
  <si>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</si>
  <si>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</si>
  <si>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</si>
  <si>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</si>
  <si>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</si>
  <si>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</si>
  <si>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</si>
  <si>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</si>
  <si>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</si>
  <si>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</si>
  <si>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</si>
  <si>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</si>
  <si>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</si>
  <si>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</si>
  <si>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</si>
  <si>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</si>
  <si>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</si>
  <si>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</si>
  <si>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</si>
  <si>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</si>
  <si>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</si>
  <si>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</si>
  <si>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</si>
  <si>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</si>
  <si>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</si>
  <si>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</si>
  <si>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</si>
  <si>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</si>
  <si>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</si>
  <si>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</si>
  <si>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</si>
  <si>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</si>
  <si>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</si>
  <si>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</si>
  <si>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</si>
  <si>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</si>
  <si>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</si>
  <si>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</si>
  <si>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</si>
  <si>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</si>
  <si>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</si>
  <si>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</si>
  <si>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</si>
  <si>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</si>
  <si>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</si>
  <si>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</si>
  <si>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</si>
  <si>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</si>
  <si>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</si>
  <si>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</si>
  <si>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</si>
  <si>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</si>
  <si>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</si>
  <si>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</si>
  <si>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</si>
  <si>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</si>
  <si>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</si>
  <si>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</si>
  <si>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</si>
  <si>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</si>
  <si>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</si>
  <si>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</si>
  <si>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</si>
  <si>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</si>
  <si>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</si>
  <si>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</si>
  <si>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</si>
  <si>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</si>
  <si>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</si>
  <si>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</si>
  <si>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</si>
  <si>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</si>
  <si>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</si>
  <si>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</si>
  <si>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</si>
  <si>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</si>
  <si>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</si>
  <si>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</si>
  <si>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</si>
  <si>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</si>
  <si>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</si>
  <si>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</si>
  <si>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</si>
  <si>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</si>
  <si>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</si>
  <si>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</si>
  <si>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</si>
  <si>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</si>
  <si>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</si>
  <si>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</si>
  <si>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</si>
  <si>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</si>
  <si>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</si>
  <si>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</si>
  <si>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</si>
  <si>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</si>
  <si>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</si>
  <si>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</si>
  <si>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</si>
  <si>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</si>
  <si>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</si>
  <si>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</si>
  <si>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</si>
  <si>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</si>
  <si>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</si>
  <si>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</si>
  <si>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</si>
  <si>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</si>
  <si>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</si>
  <si>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</si>
  <si>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</si>
  <si>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</si>
  <si>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</si>
  <si>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</si>
  <si>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</si>
  <si>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</si>
  <si>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</si>
  <si>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</si>
  <si>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</si>
  <si>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</si>
  <si>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</si>
  <si>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</si>
  <si>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</si>
  <si>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</si>
  <si>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</si>
  <si>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</si>
  <si>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</si>
  <si>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</si>
  <si>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</si>
  <si>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</si>
  <si>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</si>
  <si>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</si>
  <si>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</si>
  <si>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</si>
  <si>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</si>
  <si>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</si>
  <si>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</si>
  <si>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</si>
  <si>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</si>
  <si>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</si>
  <si>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</si>
  <si>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</si>
  <si>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</si>
  <si>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</si>
  <si>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</si>
  <si>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</si>
  <si>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</si>
  <si>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</si>
  <si>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</si>
  <si>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</si>
  <si>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</si>
  <si>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</si>
  <si>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</si>
  <si>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</si>
  <si>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</si>
  <si>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</si>
  <si>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</si>
  <si>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</si>
  <si>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</si>
  <si>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</si>
  <si>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</si>
  <si>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</si>
  <si>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</si>
  <si>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</si>
  <si>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</si>
  <si>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</si>
  <si>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</si>
  <si>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</si>
  <si>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</si>
  <si>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</si>
  <si>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</si>
  <si>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</si>
  <si>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</si>
  <si>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</si>
  <si>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</si>
  <si>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</si>
  <si>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</si>
  <si>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</si>
  <si>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</si>
  <si>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</si>
  <si>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</si>
  <si>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</si>
  <si>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</si>
  <si>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</si>
  <si>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</si>
  <si>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</si>
  <si>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</si>
  <si>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</si>
  <si>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</si>
  <si>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</si>
  <si>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</si>
  <si>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</si>
  <si>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</si>
  <si>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</si>
  <si>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</si>
  <si>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</si>
  <si>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</si>
  <si>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</si>
  <si>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</si>
  <si>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</si>
  <si>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</si>
  <si>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</si>
  <si>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</si>
  <si>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</si>
  <si>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</si>
  <si>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</si>
  <si>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</si>
  <si>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</si>
  <si>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</si>
  <si>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</si>
  <si>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</si>
  <si>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</si>
  <si>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</si>
  <si>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</si>
  <si>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</si>
  <si>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</si>
  <si>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</si>
  <si>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</si>
  <si>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</si>
  <si>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</si>
  <si>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</si>
  <si>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</si>
  <si>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</si>
  <si>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</si>
  <si>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</si>
  <si>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</si>
  <si>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</si>
  <si>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</si>
  <si>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</si>
  <si>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</si>
  <si>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</si>
  <si>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</si>
  <si>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</si>
  <si>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</si>
  <si>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</si>
  <si>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</si>
  <si>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</si>
  <si>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</si>
  <si>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</si>
  <si>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</si>
  <si>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</si>
  <si>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</si>
  <si>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</si>
  <si>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</si>
  <si>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</si>
  <si>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</si>
  <si>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</si>
  <si>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</si>
  <si>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</si>
  <si>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</si>
  <si>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</si>
  <si>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</si>
  <si>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</si>
  <si>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</si>
  <si>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</si>
  <si>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</si>
  <si>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</si>
  <si>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</si>
  <si>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</si>
  <si>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</si>
  <si>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</si>
  <si>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</si>
  <si>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</si>
  <si>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</si>
  <si>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</si>
  <si>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</si>
  <si>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</si>
  <si>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</si>
  <si>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</si>
  <si>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</si>
  <si>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</si>
  <si>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</si>
  <si>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</si>
  <si>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</si>
  <si>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</si>
  <si>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</si>
  <si>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</si>
  <si>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</si>
  <si>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</si>
  <si>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</si>
  <si>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</si>
  <si>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</si>
  <si>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</si>
  <si>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</si>
  <si>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</si>
  <si>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</si>
  <si>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</si>
  <si>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</si>
  <si>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</si>
  <si>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</si>
  <si>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</si>
  <si>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</si>
  <si>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</si>
  <si>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</si>
  <si>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</si>
  <si>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</si>
  <si>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</si>
  <si>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</si>
  <si>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</si>
  <si>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</si>
  <si>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</si>
  <si>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</si>
  <si>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</si>
  <si>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</si>
  <si>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</si>
  <si>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</si>
  <si>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</si>
  <si>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</si>
  <si>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</si>
  <si>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</si>
  <si>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</si>
  <si>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</si>
  <si>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</si>
  <si>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</si>
  <si>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</si>
  <si>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</si>
  <si>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</si>
  <si>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</si>
  <si>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</si>
  <si>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</si>
  <si>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</si>
  <si>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</si>
  <si>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</si>
  <si>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</si>
  <si>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</si>
  <si>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</si>
  <si>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</si>
  <si>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</si>
  <si>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</si>
  <si>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</si>
  <si>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</si>
  <si>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</si>
  <si>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</si>
  <si>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</si>
  <si>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</si>
  <si>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</si>
  <si>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</si>
  <si>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</si>
  <si>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</si>
  <si>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</si>
  <si>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</si>
  <si>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</si>
  <si>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</si>
  <si>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</si>
  <si>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</si>
  <si>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</si>
  <si>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</si>
  <si>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</si>
  <si>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</si>
  <si>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</si>
  <si>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</si>
  <si>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</si>
  <si>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</si>
  <si>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</si>
  <si>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</si>
  <si>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</si>
  <si>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</si>
  <si>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</si>
  <si>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</si>
  <si>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</si>
  <si>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</si>
  <si>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</si>
  <si>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</si>
  <si>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</si>
  <si>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</si>
  <si>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</si>
  <si>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</si>
  <si>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</si>
  <si>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</si>
  <si>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</si>
  <si>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</si>
  <si>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</si>
  <si>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</si>
  <si>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</si>
  <si>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</si>
  <si>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</si>
  <si>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</si>
  <si>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</si>
  <si>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</si>
  <si>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</si>
  <si>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</si>
  <si>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</si>
  <si>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</si>
  <si>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</si>
  <si>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</si>
  <si>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</si>
  <si>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</si>
  <si>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</si>
  <si>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</si>
  <si>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</si>
  <si>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</si>
  <si>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</si>
  <si>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</si>
  <si>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</si>
  <si>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</si>
  <si>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</si>
  <si>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</si>
  <si>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</si>
  <si>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</si>
  <si>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</si>
  <si>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</si>
  <si>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</si>
  <si>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</si>
  <si>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</si>
  <si>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</si>
  <si>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</si>
  <si>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</si>
  <si>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</si>
  <si>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</si>
  <si>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</si>
  <si>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</si>
  <si>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</si>
  <si>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</si>
  <si>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</si>
  <si>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</si>
  <si>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</si>
  <si>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</si>
  <si>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</si>
  <si>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</si>
  <si>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</si>
  <si>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</si>
  <si>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</si>
  <si>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</si>
  <si>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</si>
  <si>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</si>
  <si>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</si>
  <si>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</si>
  <si>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</si>
  <si>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</si>
  <si>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</si>
  <si>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</si>
  <si>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</si>
  <si>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</si>
  <si>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</si>
  <si>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</si>
  <si>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</si>
  <si>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</si>
  <si>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</si>
  <si>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</si>
  <si>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</si>
  <si>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</si>
  <si>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</si>
  <si>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</si>
  <si>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</si>
  <si>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</si>
  <si>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</si>
  <si>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</si>
  <si>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</si>
  <si>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</si>
  <si>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</si>
  <si>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</si>
  <si>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</si>
  <si>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</si>
  <si>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</si>
  <si>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</si>
  <si>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</si>
  <si>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</si>
  <si>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</si>
  <si>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</si>
  <si>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</si>
  <si>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</si>
  <si>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</si>
  <si>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</si>
  <si>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</si>
  <si>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</si>
  <si>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</si>
  <si>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</si>
  <si>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</si>
  <si>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</si>
  <si>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</si>
  <si>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</si>
  <si>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</si>
  <si>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</si>
  <si>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</si>
  <si>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</si>
  <si>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</si>
  <si>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</si>
  <si>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</si>
  <si>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</si>
  <si>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</si>
  <si>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</si>
  <si>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</si>
  <si>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</si>
  <si>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</si>
  <si>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</si>
  <si>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</si>
  <si>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</si>
  <si>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</si>
  <si>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</si>
  <si>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</si>
  <si>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</si>
  <si>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</si>
  <si>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</si>
  <si>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</si>
  <si>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</si>
  <si>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</si>
  <si>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</si>
  <si>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</si>
  <si>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</si>
  <si>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</si>
  <si>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</si>
  <si>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</si>
  <si>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</si>
  <si>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</si>
  <si>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</si>
  <si>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</si>
  <si>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</si>
  <si>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</si>
  <si>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</si>
  <si>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</si>
  <si>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</si>
  <si>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</si>
  <si>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</si>
  <si>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</si>
  <si>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</si>
  <si>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</si>
  <si>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</si>
  <si>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</si>
  <si>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</si>
  <si>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</si>
  <si>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</si>
  <si>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</si>
  <si>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</si>
  <si>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</si>
  <si>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</si>
  <si>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</si>
  <si>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</si>
  <si>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</si>
  <si>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</si>
  <si>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</si>
  <si>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</si>
  <si>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</si>
  <si>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</si>
  <si>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</si>
  <si>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</si>
  <si>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</si>
  <si>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</si>
  <si>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</si>
  <si>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</si>
  <si>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</si>
  <si>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</si>
  <si>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</si>
  <si>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</si>
  <si>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</si>
  <si>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</si>
  <si>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</si>
  <si>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</si>
  <si>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</si>
  <si>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</si>
  <si>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</si>
  <si>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</si>
  <si>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</si>
  <si>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</si>
  <si>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</si>
  <si>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</si>
  <si>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</si>
  <si>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</si>
  <si>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</si>
  <si>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</si>
  <si>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</si>
  <si>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</si>
  <si>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</si>
  <si>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</si>
  <si>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</si>
  <si>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</si>
  <si>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</si>
  <si>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</si>
  <si>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</si>
  <si>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</si>
  <si>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</si>
  <si>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</si>
  <si>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</si>
  <si>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</si>
  <si>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</si>
  <si>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</si>
  <si>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</si>
  <si>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</si>
  <si>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</si>
  <si>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</si>
  <si>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</si>
  <si>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</si>
  <si>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</si>
  <si>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</si>
  <si>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</si>
  <si>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</si>
  <si>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</si>
  <si>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</si>
  <si>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</si>
  <si>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</si>
  <si>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</si>
  <si>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</si>
  <si>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</si>
  <si>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</si>
  <si>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</si>
  <si>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</si>
  <si>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</si>
  <si>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</si>
  <si>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</si>
  <si>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</si>
  <si>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</si>
  <si>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</si>
  <si>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</si>
  <si>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</si>
  <si>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</si>
  <si>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</si>
  <si>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</si>
  <si>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</si>
  <si>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</si>
  <si>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</si>
  <si>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</si>
  <si>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</si>
  <si>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</si>
  <si>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</si>
  <si>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</si>
  <si>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</si>
  <si>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</si>
  <si>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</si>
  <si>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</si>
  <si>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</si>
  <si>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</si>
  <si>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</si>
  <si>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</si>
  <si>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</si>
  <si>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</si>
  <si>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</si>
  <si>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</si>
  <si>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</si>
  <si>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</si>
  <si>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</si>
  <si>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</si>
  <si>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</si>
  <si>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</si>
  <si>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</si>
  <si>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</si>
  <si>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</si>
  <si>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</si>
  <si>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</si>
  <si>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</si>
  <si>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</si>
  <si>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</si>
  <si>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</si>
  <si>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</si>
  <si>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</si>
  <si>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</si>
  <si>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</si>
  <si>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</si>
  <si>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</si>
  <si>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</si>
  <si>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</si>
  <si>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</si>
  <si>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</si>
  <si>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</si>
  <si>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</si>
  <si>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</si>
  <si>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</si>
  <si>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</si>
  <si>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</si>
  <si>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</si>
  <si>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</si>
  <si>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</si>
  <si>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</si>
  <si>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</si>
  <si>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</si>
  <si>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</si>
  <si>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</si>
  <si>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</si>
  <si>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</si>
  <si>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</si>
  <si>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</si>
  <si>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</si>
  <si>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</si>
  <si>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</si>
  <si>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</si>
  <si>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</si>
  <si>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</si>
  <si>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</si>
  <si>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</si>
  <si>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</si>
  <si>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</si>
  <si>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</si>
  <si>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</si>
  <si>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</si>
  <si>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</si>
  <si>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</si>
  <si>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</si>
  <si>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</si>
  <si>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</si>
  <si>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</si>
  <si>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</si>
  <si>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</si>
  <si>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</si>
  <si>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</si>
  <si>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</si>
  <si>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</si>
  <si>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</si>
  <si>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</si>
  <si>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</si>
  <si>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</si>
  <si>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</si>
  <si>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</si>
  <si>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</si>
  <si>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</si>
  <si>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</si>
  <si>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</si>
  <si>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</si>
  <si>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</si>
  <si>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</si>
  <si>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</si>
  <si>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</si>
  <si>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</si>
  <si>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</si>
  <si>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</si>
  <si>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</si>
  <si>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</si>
  <si>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</si>
  <si>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</si>
  <si>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</si>
  <si>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</si>
  <si>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</si>
  <si>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</si>
  <si>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</si>
  <si>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</si>
  <si>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</si>
  <si>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</si>
  <si>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</si>
  <si>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</si>
  <si>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</si>
  <si>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</si>
  <si>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</si>
  <si>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</si>
  <si>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</si>
  <si>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</si>
  <si>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</si>
  <si>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</si>
  <si>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</si>
  <si>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</si>
  <si>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</si>
  <si>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</si>
  <si>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</si>
  <si>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</si>
  <si>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</si>
  <si>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</si>
  <si>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</si>
  <si>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</si>
  <si>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</si>
  <si>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</si>
  <si>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</si>
  <si>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</si>
  <si>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</si>
  <si>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</si>
  <si>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</si>
  <si>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</si>
  <si>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</si>
  <si>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</si>
  <si>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</si>
  <si>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</si>
  <si>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</si>
  <si>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</si>
  <si>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</si>
  <si>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</si>
  <si>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</si>
  <si>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</si>
  <si>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</si>
  <si>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</si>
  <si>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</si>
  <si>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</si>
  <si>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</si>
  <si>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</si>
  <si>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</si>
  <si>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</si>
  <si>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</si>
  <si>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</si>
  <si>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</si>
  <si>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</si>
  <si>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</si>
  <si>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</si>
  <si>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</si>
  <si>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</si>
  <si>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</si>
  <si>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</si>
  <si>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</si>
  <si>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</si>
  <si>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</si>
  <si>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</si>
  <si>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</si>
  <si>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</si>
  <si>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</si>
  <si>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</si>
  <si>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</si>
  <si>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</si>
  <si>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</si>
  <si>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</si>
  <si>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</si>
  <si>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</si>
  <si>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</si>
  <si>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</si>
  <si>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</si>
  <si>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</si>
  <si>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</si>
  <si>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</si>
  <si>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</si>
  <si>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</si>
  <si>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</si>
  <si>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</si>
  <si>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</si>
  <si>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</si>
  <si>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</si>
  <si>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</si>
  <si>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</si>
  <si>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</si>
  <si>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</si>
  <si>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</si>
  <si>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</si>
  <si>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</si>
  <si>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</si>
  <si>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</si>
  <si>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</si>
  <si>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</si>
  <si>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</si>
  <si>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</si>
  <si>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</si>
  <si>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</si>
  <si>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</si>
  <si>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</si>
  <si>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</si>
  <si>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</si>
  <si>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</si>
  <si>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</si>
  <si>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</si>
  <si>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</si>
  <si>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</si>
  <si>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</si>
  <si>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</si>
  <si>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</si>
  <si>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</si>
  <si>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</si>
  <si>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</si>
  <si>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</si>
  <si>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</si>
  <si>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</si>
  <si>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</si>
  <si>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</si>
  <si>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</si>
  <si>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</si>
  <si>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</si>
  <si>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</si>
  <si>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</si>
  <si>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</si>
  <si>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</si>
  <si>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</si>
  <si>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</si>
  <si>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</si>
  <si>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</si>
  <si>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</si>
  <si>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</si>
  <si>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</si>
  <si>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</si>
  <si>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</si>
  <si>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</si>
  <si>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</si>
  <si>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</si>
  <si>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</si>
  <si>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</si>
  <si>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</si>
  <si>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</si>
  <si>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</si>
  <si>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</si>
  <si>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</si>
  <si>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</si>
  <si>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</si>
  <si>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</si>
  <si>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</si>
  <si>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</si>
  <si>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</si>
  <si>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</si>
  <si>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</si>
  <si>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</si>
  <si>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</si>
  <si>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</si>
  <si>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</si>
  <si>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</si>
  <si>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</si>
  <si>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</si>
  <si>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</si>
  <si>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</si>
  <si>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</si>
  <si>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</si>
  <si>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</si>
  <si>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</si>
  <si>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</si>
  <si>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</si>
  <si>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</si>
  <si>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</si>
  <si>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</si>
  <si>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</si>
  <si>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</si>
  <si>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</si>
  <si>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</si>
  <si>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</si>
  <si>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</si>
  <si>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</si>
  <si>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</si>
  <si>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</si>
  <si>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</si>
  <si>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</si>
  <si>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</si>
  <si>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</si>
  <si>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</si>
  <si>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</si>
  <si>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</si>
  <si>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</si>
  <si>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</si>
  <si>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</si>
  <si>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</si>
  <si>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</si>
  <si>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</si>
  <si>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</si>
  <si>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</si>
  <si>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</si>
  <si>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</si>
  <si>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</si>
  <si>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</si>
  <si>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</si>
  <si>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</si>
  <si>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</si>
  <si>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</si>
  <si>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</si>
  <si>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</si>
  <si>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</si>
  <si>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</si>
  <si>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</si>
  <si>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</si>
  <si>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</si>
  <si>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</si>
  <si>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</si>
  <si>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</si>
  <si>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</si>
  <si>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</si>
  <si>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</si>
  <si>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</si>
  <si>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</si>
  <si>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</si>
  <si>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</si>
  <si>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</si>
  <si>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</si>
  <si>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</si>
  <si>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</si>
  <si>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</si>
  <si>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</si>
  <si>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</si>
  <si>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</si>
  <si>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</si>
  <si>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</si>
  <si>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</si>
  <si>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</si>
  <si>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</si>
  <si>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</si>
  <si>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</si>
  <si>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</si>
  <si>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</si>
  <si>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</si>
  <si>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</si>
  <si>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</si>
  <si>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</si>
  <si>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</si>
  <si>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</si>
  <si>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</si>
  <si>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</si>
  <si>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</si>
  <si>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</si>
  <si>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</si>
  <si>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</si>
  <si>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</si>
  <si>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</si>
  <si>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</si>
  <si>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</si>
  <si>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</si>
  <si>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</si>
  <si>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</si>
  <si>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</si>
  <si>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</si>
  <si>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</si>
  <si>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</si>
  <si>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</si>
  <si>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</si>
  <si>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</si>
  <si>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</si>
  <si>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</si>
  <si>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</si>
  <si>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</si>
  <si>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</si>
  <si>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</si>
  <si>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</si>
  <si>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</si>
  <si>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</si>
  <si>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</si>
  <si>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</si>
  <si>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</si>
  <si>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</si>
  <si>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</si>
  <si>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</si>
  <si>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</si>
  <si>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</si>
  <si>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</si>
  <si>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</si>
  <si>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</si>
  <si>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</si>
  <si>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</si>
  <si>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</si>
  <si>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</si>
  <si>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</si>
  <si>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</si>
  <si>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</si>
  <si>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</si>
  <si>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</si>
  <si>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</si>
  <si>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</si>
  <si>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</si>
  <si>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</si>
  <si>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</si>
  <si>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</si>
  <si>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</si>
  <si>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</si>
  <si>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</si>
  <si>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</si>
  <si>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</si>
  <si>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</si>
  <si>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</si>
  <si>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</si>
  <si>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</si>
  <si>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</si>
  <si>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</si>
  <si>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</si>
  <si>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</si>
  <si>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</si>
  <si>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</si>
  <si>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</si>
  <si>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</si>
  <si>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</si>
  <si>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</si>
  <si>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</si>
  <si>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</si>
  <si>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</si>
  <si>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</si>
  <si>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</si>
  <si>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</si>
  <si>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</si>
  <si>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</si>
  <si>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</si>
  <si>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</si>
  <si>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</si>
  <si>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</si>
  <si>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</si>
  <si>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</si>
  <si>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</si>
  <si>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</si>
  <si>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</si>
  <si>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</si>
  <si>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</si>
  <si>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</si>
  <si>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</si>
  <si>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</si>
  <si>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</si>
  <si>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</si>
  <si>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</si>
  <si>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</si>
  <si>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</si>
  <si>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</si>
  <si>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</si>
  <si>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</si>
  <si>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</si>
  <si>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</si>
  <si>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</si>
  <si>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</si>
  <si>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</si>
  <si>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</si>
  <si>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</si>
  <si>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</si>
  <si>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</si>
  <si>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</si>
  <si>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</si>
  <si>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</si>
  <si>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</si>
  <si>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</si>
  <si>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</si>
  <si>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</si>
  <si>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</si>
  <si>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</si>
  <si>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</si>
  <si>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</si>
  <si>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</si>
  <si>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</si>
  <si>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</si>
  <si>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</si>
  <si>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</si>
  <si>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</si>
  <si>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</si>
  <si>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</si>
  <si>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</si>
  <si>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</si>
  <si>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</si>
  <si>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</si>
  <si>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</si>
  <si>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</si>
  <si>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</si>
  <si>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</si>
  <si>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</si>
  <si>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</si>
  <si>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</si>
  <si>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</si>
  <si>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</si>
  <si>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</si>
  <si>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</si>
  <si>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</si>
  <si>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</si>
  <si>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</si>
  <si>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</si>
  <si>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</si>
  <si>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</si>
  <si>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</si>
  <si>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</si>
  <si>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</si>
  <si>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</si>
  <si>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</si>
  <si>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</si>
  <si>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</si>
  <si>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</si>
  <si>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</si>
  <si>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</si>
  <si>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</si>
  <si>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</si>
  <si>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</si>
  <si>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</si>
  <si>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</si>
  <si>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</si>
  <si>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</si>
  <si>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</si>
  <si>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</si>
  <si>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</si>
  <si>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</si>
  <si>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</si>
  <si>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</si>
  <si>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</si>
  <si>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</si>
  <si>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</si>
  <si>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</si>
  <si>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</si>
  <si>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</si>
  <si>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</si>
  <si>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</si>
  <si>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</si>
  <si>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</si>
  <si>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</si>
  <si>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</si>
  <si>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</si>
  <si>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</si>
  <si>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</si>
  <si>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</si>
  <si>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</si>
  <si>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</si>
  <si>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</si>
  <si>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</si>
  <si>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</si>
  <si>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</si>
  <si>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</si>
  <si>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</si>
  <si>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</si>
  <si>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</si>
  <si>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</si>
  <si>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</si>
  <si>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</si>
  <si>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</si>
  <si>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</si>
  <si>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</si>
  <si>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</si>
  <si>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</si>
  <si>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</si>
  <si>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</si>
  <si>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</si>
  <si>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</si>
  <si>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</si>
  <si>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</si>
  <si>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</si>
  <si>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</si>
  <si>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</si>
  <si>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</si>
  <si>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</si>
  <si>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</si>
  <si>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</si>
  <si>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</si>
  <si>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</si>
  <si>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</si>
  <si>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</si>
  <si>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</si>
  <si>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</si>
  <si>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</si>
  <si>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</si>
  <si>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</si>
  <si>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</si>
  <si>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</si>
  <si>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</si>
  <si>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</si>
  <si>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</si>
  <si>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</si>
  <si>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</si>
  <si>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</si>
  <si>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</si>
  <si>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</si>
  <si>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</si>
  <si>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</si>
  <si>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</si>
  <si>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</si>
  <si>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</si>
  <si>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</si>
  <si>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</si>
  <si>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</si>
  <si>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</si>
  <si>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</si>
  <si>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</si>
  <si>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</si>
  <si>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</si>
  <si>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</si>
  <si>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</si>
  <si>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</si>
  <si>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</si>
  <si>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</si>
  <si>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</si>
  <si>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</si>
  <si>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</si>
  <si>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</si>
  <si>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</si>
  <si>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</si>
  <si>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</si>
  <si>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</si>
  <si>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</si>
  <si>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</si>
  <si>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</si>
  <si>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</si>
  <si>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</si>
  <si>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</si>
  <si>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</si>
  <si>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</si>
  <si>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</si>
  <si>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</si>
  <si>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</si>
  <si>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</si>
  <si>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</si>
  <si>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</si>
  <si>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</si>
  <si>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</si>
  <si>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</si>
  <si>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</si>
  <si>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</si>
  <si>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</si>
  <si>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</si>
  <si>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</si>
  <si>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</si>
  <si>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</si>
  <si>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</si>
  <si>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</si>
  <si>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</si>
  <si>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</si>
  <si>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</si>
  <si>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</si>
  <si>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</si>
  <si>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</si>
  <si>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</si>
  <si>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</si>
  <si>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</si>
  <si>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</si>
  <si>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</si>
  <si>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</si>
  <si>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</si>
  <si>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</si>
  <si>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</si>
  <si>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</si>
  <si>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</si>
  <si>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</si>
  <si>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</si>
  <si>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</si>
  <si>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</si>
  <si>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</si>
  <si>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</si>
  <si>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</si>
  <si>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</si>
  <si>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</si>
  <si>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</si>
  <si>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</si>
  <si>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</si>
  <si>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</si>
  <si>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</si>
  <si>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</si>
  <si>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</si>
  <si>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</si>
  <si>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</si>
  <si>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</si>
  <si>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</si>
  <si>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</si>
  <si>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</si>
  <si>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</si>
  <si>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</si>
  <si>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</si>
  <si>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</si>
  <si>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</si>
  <si>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</si>
  <si>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</si>
  <si>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</si>
  <si>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</si>
  <si>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</si>
  <si>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</si>
  <si>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</si>
  <si>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</si>
  <si>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</si>
  <si>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</si>
  <si>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</si>
  <si>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</si>
  <si>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</si>
  <si>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</si>
  <si>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</si>
  <si>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</si>
  <si>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</si>
  <si>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</si>
  <si>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</si>
  <si>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</si>
  <si>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</si>
  <si>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</si>
  <si>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</si>
  <si>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</si>
  <si>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</si>
  <si>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</si>
  <si>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</si>
  <si>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</si>
  <si>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</si>
  <si>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</si>
  <si>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</si>
  <si>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</si>
  <si>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</si>
  <si>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</si>
  <si>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</si>
  <si>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</si>
  <si>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</si>
  <si>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</si>
  <si>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</si>
  <si>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</si>
  <si>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</si>
  <si>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</si>
  <si>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</si>
  <si>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</si>
  <si>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</si>
  <si>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</si>
  <si>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</si>
  <si>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</si>
  <si>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</si>
  <si>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</si>
  <si>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</si>
  <si>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</si>
  <si>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</si>
  <si>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</si>
  <si>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</si>
  <si>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</si>
  <si>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</si>
  <si>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</si>
  <si>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</si>
  <si>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</si>
  <si>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</si>
  <si>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</si>
  <si>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</si>
  <si>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</si>
  <si>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</si>
  <si>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</si>
  <si>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</si>
  <si>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</si>
  <si>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</si>
  <si>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</si>
  <si>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</si>
  <si>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</si>
  <si>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</si>
  <si>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</si>
  <si>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</si>
  <si>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</si>
  <si>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</si>
  <si>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</si>
  <si>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</si>
  <si>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</si>
  <si>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</si>
  <si>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</si>
  <si>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</si>
  <si>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</si>
  <si>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</si>
  <si>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</si>
  <si>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</si>
  <si>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</si>
  <si>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</si>
  <si>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</si>
  <si>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</si>
  <si>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</si>
  <si>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</si>
  <si>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</si>
  <si>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</si>
  <si>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</si>
  <si>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</si>
  <si>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</si>
  <si>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</si>
  <si>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</si>
  <si>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</si>
  <si>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</si>
  <si>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</si>
  <si>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</si>
  <si>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</si>
  <si>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</si>
  <si>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</si>
  <si>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</si>
  <si>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</si>
  <si>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</si>
  <si>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</si>
  <si>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</si>
  <si>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</si>
  <si>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</si>
  <si>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</si>
  <si>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</si>
  <si>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</si>
  <si>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</si>
  <si>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</si>
  <si>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</si>
  <si>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</si>
  <si>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</si>
  <si>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</si>
  <si>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</si>
  <si>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</si>
  <si>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</si>
  <si>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</si>
  <si>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</si>
  <si>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</si>
  <si>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</si>
  <si>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</si>
  <si>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</si>
  <si>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</si>
  <si>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</si>
  <si>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</si>
  <si>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</si>
  <si>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</si>
  <si>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</si>
  <si>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</si>
  <si>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</si>
  <si>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</si>
  <si>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</si>
  <si>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</si>
  <si>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</si>
  <si>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</si>
  <si>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</si>
  <si>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</si>
  <si>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</si>
  <si>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</si>
  <si>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</si>
  <si>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</si>
  <si>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</si>
  <si>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</si>
  <si>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</si>
  <si>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</si>
  <si>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</si>
  <si>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</si>
  <si>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</si>
  <si>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</si>
  <si>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</si>
  <si>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</si>
  <si>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</si>
  <si>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</si>
  <si>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</si>
  <si>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</si>
  <si>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</si>
  <si>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</si>
  <si>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</si>
  <si>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</si>
  <si>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</si>
  <si>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</si>
  <si>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</si>
  <si>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</si>
  <si>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</si>
  <si>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</si>
  <si>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</si>
  <si>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</si>
  <si>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</si>
  <si>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</si>
  <si>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</si>
  <si>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</si>
  <si>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</si>
  <si>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</si>
  <si>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</si>
  <si>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</si>
  <si>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</si>
  <si>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</si>
  <si>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</si>
  <si>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</si>
  <si>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</si>
  <si>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</si>
  <si>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</si>
  <si>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</si>
  <si>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</si>
  <si>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</si>
  <si>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</si>
  <si>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</si>
  <si>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</si>
  <si>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</si>
  <si>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</si>
  <si>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</si>
  <si>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</si>
  <si>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</si>
  <si>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</si>
  <si>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</si>
  <si>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</si>
  <si>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</si>
  <si>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</si>
  <si>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</si>
  <si>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</si>
  <si>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</si>
  <si>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</si>
  <si>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</si>
  <si>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</si>
  <si>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</si>
  <si>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</si>
  <si>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</si>
  <si>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</si>
  <si>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</si>
  <si>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</si>
  <si>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</si>
  <si>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</si>
  <si>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</si>
  <si>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</si>
  <si>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</si>
  <si>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</si>
  <si>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</si>
  <si>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</si>
  <si>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</si>
  <si>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</si>
  <si>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</si>
  <si>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</si>
  <si>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</si>
  <si>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</si>
  <si>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</si>
  <si>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</si>
  <si>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</si>
  <si>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</si>
  <si>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</si>
  <si>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</si>
  <si>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</si>
  <si>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</si>
  <si>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</si>
  <si>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</si>
  <si>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</si>
  <si>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</si>
  <si>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</si>
  <si>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</si>
  <si>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</si>
  <si>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</si>
  <si>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</si>
  <si>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</si>
  <si>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</si>
  <si>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</si>
  <si>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</si>
  <si>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</si>
  <si>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</si>
  <si>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</si>
  <si>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</si>
  <si>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</si>
  <si>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</si>
  <si>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</si>
  <si>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</si>
  <si>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</si>
  <si>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</si>
  <si>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</si>
  <si>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</si>
  <si>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</si>
  <si>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</si>
  <si>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</si>
  <si>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</si>
  <si>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</si>
  <si>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</si>
  <si>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</si>
  <si>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</si>
  <si>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</si>
  <si>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</si>
  <si>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</si>
  <si>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</si>
  <si>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</si>
  <si>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</si>
  <si>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</si>
  <si>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</si>
  <si>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</si>
  <si>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</si>
  <si>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</si>
  <si>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</si>
  <si>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</si>
  <si>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</si>
  <si>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</si>
  <si>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</si>
  <si>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</si>
  <si>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</si>
  <si>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</si>
  <si>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</si>
  <si>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</si>
  <si>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</si>
  <si>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</si>
  <si>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</si>
  <si>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</si>
  <si>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</si>
  <si>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</si>
  <si>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</si>
  <si>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</si>
  <si>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</si>
  <si>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</si>
  <si>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</si>
  <si>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</si>
  <si>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</si>
  <si>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</si>
  <si>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</si>
  <si>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</si>
  <si>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</si>
  <si>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</si>
  <si>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</si>
  <si>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</si>
  <si>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</si>
  <si>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</si>
  <si>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</si>
  <si>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</si>
  <si>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</si>
  <si>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</si>
  <si>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</si>
  <si>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</si>
  <si>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</si>
  <si>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</si>
  <si>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</si>
  <si>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</si>
  <si>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</si>
  <si>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</si>
  <si>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</si>
  <si>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</si>
  <si>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</si>
  <si>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</si>
  <si>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</si>
  <si>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</si>
  <si>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</si>
  <si>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</si>
  <si>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</si>
  <si>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</si>
  <si>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</si>
  <si>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</si>
  <si>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</si>
  <si>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</si>
  <si>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</si>
  <si>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</si>
  <si>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</si>
  <si>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</si>
  <si>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</si>
  <si>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</si>
  <si>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</si>
  <si>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</si>
  <si>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</si>
  <si>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</si>
  <si>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</si>
  <si>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</si>
  <si>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</si>
  <si>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</si>
  <si>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</si>
  <si>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</si>
  <si>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</si>
  <si>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</si>
  <si>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</si>
  <si>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</si>
  <si>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</si>
  <si>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</si>
  <si>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</si>
  <si>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</si>
  <si>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</si>
  <si>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</si>
  <si>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</si>
  <si>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</si>
  <si>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</si>
  <si>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</si>
  <si>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</si>
  <si>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</si>
  <si>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</si>
  <si>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</si>
  <si>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</si>
  <si>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</si>
  <si>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</si>
  <si>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</si>
  <si>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</si>
  <si>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</si>
  <si>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</si>
  <si>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</si>
  <si>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</si>
  <si>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</si>
  <si>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</si>
  <si>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</si>
  <si>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</si>
  <si>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</si>
  <si>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</si>
  <si>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</si>
  <si>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</si>
  <si>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</si>
  <si>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</si>
  <si>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</si>
  <si>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</si>
  <si>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</si>
  <si>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</si>
  <si>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</si>
  <si>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</si>
  <si>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</si>
  <si>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</si>
  <si>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</si>
  <si>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</si>
  <si>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</si>
  <si>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</si>
  <si>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</si>
  <si>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</si>
  <si>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</si>
  <si>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</si>
  <si>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</si>
  <si>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</si>
  <si>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</si>
  <si>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</si>
  <si>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</si>
  <si>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</si>
  <si>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</si>
  <si>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</si>
  <si>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</si>
  <si>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</si>
  <si>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</si>
  <si>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</si>
  <si>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</si>
  <si>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</si>
  <si>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</si>
  <si>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</si>
  <si>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</si>
  <si>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</si>
  <si>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</si>
  <si>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</si>
  <si>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</si>
  <si>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</si>
  <si>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</si>
  <si>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</si>
  <si>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</si>
  <si>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</si>
  <si>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</si>
  <si>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</si>
  <si>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</si>
  <si>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</si>
  <si>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</si>
  <si>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</si>
  <si>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</si>
  <si>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</si>
  <si>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</si>
  <si>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</si>
  <si>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</si>
  <si>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</si>
  <si>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</si>
  <si>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</si>
  <si>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</si>
  <si>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</si>
  <si>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</si>
  <si>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</si>
  <si>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</si>
  <si>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</si>
  <si>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</si>
  <si>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</si>
  <si>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</si>
  <si>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</si>
  <si>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</si>
  <si>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</si>
  <si>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</si>
  <si>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</si>
  <si>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</si>
  <si>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</si>
  <si>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</si>
  <si>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</si>
  <si>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</si>
  <si>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</si>
  <si>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</si>
  <si>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</si>
  <si>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</si>
  <si>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</si>
  <si>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</si>
  <si>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</si>
  <si>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</si>
  <si>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</si>
  <si>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</si>
  <si>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</si>
  <si>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</si>
  <si>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</si>
  <si>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</si>
  <si>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</si>
  <si>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</si>
  <si>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</si>
  <si>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</si>
  <si>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</si>
  <si>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</si>
  <si>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</si>
  <si>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</si>
  <si>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</si>
  <si>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</si>
  <si>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</si>
  <si>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</si>
  <si>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</si>
  <si>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</si>
  <si>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</si>
  <si>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</si>
  <si>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</si>
  <si>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</si>
  <si>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</si>
  <si>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</si>
  <si>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</si>
  <si>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</si>
  <si>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</si>
  <si>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</si>
  <si>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</si>
  <si>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</si>
  <si>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</si>
  <si>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</si>
  <si>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</si>
  <si>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</si>
  <si>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</si>
  <si>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</si>
  <si>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</si>
  <si>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</si>
  <si>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</si>
  <si>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</si>
  <si>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</si>
  <si>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</si>
  <si>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</si>
  <si>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</si>
  <si>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</si>
  <si>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</si>
  <si>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</si>
  <si>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</si>
  <si>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</si>
  <si>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</si>
  <si>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</si>
  <si>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</si>
  <si>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</si>
  <si>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</si>
  <si>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</si>
  <si>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</si>
  <si>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</si>
  <si>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</si>
  <si>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</si>
  <si>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</si>
  <si>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</si>
  <si>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</si>
  <si>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</si>
  <si>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</si>
  <si>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</si>
  <si>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</si>
  <si>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</si>
  <si>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</si>
  <si>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</si>
  <si>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</si>
  <si>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</si>
  <si>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</si>
  <si>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</si>
  <si>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</si>
  <si>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</si>
  <si>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</si>
  <si>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</si>
  <si>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</si>
  <si>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</si>
  <si>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</si>
  <si>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</si>
  <si>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</si>
  <si>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</si>
  <si>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</si>
  <si>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</si>
  <si>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</si>
  <si>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</si>
  <si>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</si>
  <si>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</si>
  <si>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</si>
  <si>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</si>
  <si>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</si>
  <si>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</si>
  <si>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</si>
  <si>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</si>
  <si>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</si>
  <si>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</si>
  <si>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</si>
  <si>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</si>
  <si>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</si>
  <si>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</si>
  <si>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</si>
  <si>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</si>
  <si>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</si>
  <si>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</si>
  <si>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</si>
  <si>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</si>
  <si>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</si>
  <si>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</si>
  <si>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</si>
  <si>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</si>
  <si>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</si>
  <si>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</si>
  <si>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</si>
  <si>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</si>
  <si>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</si>
  <si>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</si>
  <si>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</si>
  <si>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</si>
  <si>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</si>
  <si>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</si>
  <si>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</si>
  <si>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</si>
  <si>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</si>
  <si>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</si>
  <si>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</si>
  <si>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</si>
  <si>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</si>
  <si>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</si>
  <si>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</si>
  <si>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</si>
  <si>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</si>
  <si>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</si>
  <si>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</si>
  <si>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</si>
  <si>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</si>
  <si>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</si>
  <si>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</si>
  <si>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</si>
  <si>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</si>
  <si>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</si>
  <si>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</si>
  <si>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</si>
  <si>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</si>
  <si>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</si>
  <si>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</si>
  <si>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</si>
  <si>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</si>
  <si>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</si>
  <si>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</si>
  <si>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</si>
  <si>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</si>
  <si>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</si>
  <si>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</si>
  <si>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</si>
  <si>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</si>
  <si>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</si>
  <si>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</si>
  <si>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</si>
  <si>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</si>
  <si>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</si>
  <si>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</si>
  <si>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</si>
  <si>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</si>
  <si>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</si>
  <si>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</si>
  <si>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</si>
  <si>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</si>
  <si>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</si>
  <si>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</si>
  <si>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</si>
  <si>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</si>
  <si>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</si>
  <si>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</si>
  <si>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</si>
  <si>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</si>
  <si>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</si>
  <si>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</si>
  <si>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</si>
  <si>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</si>
  <si>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</si>
  <si>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</si>
  <si>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</si>
  <si>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</si>
  <si>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</si>
  <si>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</si>
  <si>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</si>
  <si>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</si>
  <si>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</si>
  <si>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</si>
  <si>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</si>
  <si>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</si>
  <si>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</si>
  <si>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</si>
  <si>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</si>
  <si>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</si>
  <si>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</si>
  <si>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</si>
  <si>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</si>
  <si>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</si>
  <si>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</si>
  <si>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</si>
  <si>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</si>
  <si>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</si>
  <si>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</si>
  <si>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</si>
  <si>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</si>
  <si>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</si>
  <si>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</si>
  <si>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</si>
  <si>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</si>
  <si>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</si>
  <si>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</si>
  <si>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</si>
  <si>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</si>
  <si>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</si>
  <si>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</si>
  <si>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</si>
  <si>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</si>
  <si>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</si>
  <si>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</si>
  <si>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</si>
  <si>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</si>
  <si>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</si>
  <si>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</si>
  <si>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</si>
  <si>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</si>
  <si>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</si>
  <si>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</si>
  <si>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</si>
  <si>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</si>
  <si>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</si>
  <si>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</si>
  <si>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</si>
  <si>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</si>
  <si>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</si>
  <si>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</si>
  <si>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</si>
  <si>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</si>
  <si>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</si>
  <si>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</si>
  <si>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</si>
  <si>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</si>
  <si>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</si>
  <si>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</si>
  <si>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</si>
  <si>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</si>
  <si>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</si>
  <si>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</si>
  <si>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</si>
  <si>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</si>
  <si>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</si>
  <si>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</si>
  <si>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</si>
  <si>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</si>
  <si>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</si>
  <si>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</si>
  <si>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</si>
  <si>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</si>
  <si>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</si>
  <si>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</si>
  <si>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</si>
  <si>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</si>
  <si>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</si>
  <si>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</si>
  <si>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</si>
  <si>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</si>
  <si>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</si>
  <si>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</si>
  <si>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</si>
  <si>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</si>
  <si>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</si>
  <si>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</si>
  <si>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</si>
  <si>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</si>
  <si>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</si>
  <si>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</si>
  <si>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</si>
  <si>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</si>
  <si>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</si>
  <si>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</si>
  <si>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</si>
  <si>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</si>
  <si>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</si>
  <si>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</si>
  <si>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</si>
  <si>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</si>
  <si>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</si>
  <si>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</si>
  <si>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</si>
  <si>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</si>
  <si>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</si>
  <si>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</si>
  <si>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</si>
  <si>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</si>
  <si>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</si>
  <si>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</si>
  <si>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</si>
  <si>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</si>
  <si>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</si>
  <si>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</si>
  <si>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</si>
  <si>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</si>
  <si>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</si>
  <si>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</si>
  <si>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</si>
  <si>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</si>
  <si>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</si>
  <si>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</si>
  <si>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</si>
  <si>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</si>
  <si>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</si>
  <si>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</si>
  <si>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</si>
  <si>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</si>
  <si>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</si>
  <si>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</si>
  <si>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</si>
  <si>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</si>
  <si>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</si>
  <si>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</si>
  <si>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</si>
  <si>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</si>
  <si>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</si>
  <si>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</si>
  <si>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</si>
  <si>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</si>
  <si>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</si>
  <si>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</si>
  <si>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</si>
  <si>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</si>
  <si>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</si>
  <si>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</si>
  <si>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</si>
  <si>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</si>
  <si>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</si>
  <si>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</si>
  <si>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</si>
  <si>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</si>
  <si>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</si>
  <si>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</si>
  <si>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</si>
  <si>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</si>
  <si>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</si>
  <si>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</si>
  <si>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</si>
  <si>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</si>
  <si>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</si>
  <si>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</si>
  <si>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</si>
  <si>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</si>
  <si>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</si>
  <si>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</si>
  <si>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</si>
  <si>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</si>
  <si>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</si>
  <si>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</si>
  <si>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</si>
  <si>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</si>
  <si>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</si>
  <si>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</si>
  <si>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</si>
  <si>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</si>
  <si>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</si>
  <si>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</si>
  <si>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</si>
  <si>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</si>
  <si>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</si>
  <si>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</si>
  <si>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</si>
  <si>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</si>
  <si>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</si>
  <si>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</si>
  <si>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</si>
  <si>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</si>
  <si>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</si>
  <si>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</si>
  <si>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</si>
  <si>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</si>
  <si>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</si>
  <si>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</si>
  <si>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</si>
  <si>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</si>
  <si>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</si>
  <si>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</si>
  <si>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</si>
  <si>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</si>
  <si>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</si>
  <si>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</si>
  <si>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</si>
  <si>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</si>
  <si>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</si>
  <si>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</si>
  <si>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</si>
  <si>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</si>
  <si>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</si>
  <si>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</si>
  <si>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</si>
  <si>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</si>
  <si>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</si>
  <si>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</si>
  <si>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</si>
  <si>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</si>
  <si>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</si>
  <si>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</si>
  <si>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</si>
  <si>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</si>
  <si>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</si>
  <si>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</si>
  <si>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</si>
  <si>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</si>
  <si>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</si>
  <si>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</si>
  <si>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</si>
  <si>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</si>
  <si>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</si>
  <si>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</si>
  <si>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</si>
  <si>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</si>
  <si>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</si>
  <si>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</si>
  <si>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</si>
  <si>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</si>
  <si>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</si>
  <si>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</si>
  <si>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</si>
  <si>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</si>
  <si>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</si>
  <si>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</si>
  <si>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</si>
  <si>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</si>
  <si>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</si>
  <si>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</si>
  <si>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</si>
  <si>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</si>
  <si>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</si>
  <si>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</si>
  <si>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</si>
  <si>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</si>
  <si>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</si>
  <si>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</si>
  <si>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</si>
  <si>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</si>
  <si>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</si>
  <si>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</si>
  <si>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</si>
  <si>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</si>
  <si>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</si>
  <si>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</si>
  <si>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</si>
  <si>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</si>
  <si>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</si>
  <si>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</si>
  <si>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</si>
  <si>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</si>
  <si>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</si>
  <si>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</si>
  <si>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</si>
  <si>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</si>
  <si>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</si>
  <si>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</si>
  <si>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</si>
  <si>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</si>
  <si>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</si>
  <si>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</si>
  <si>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</si>
  <si>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</si>
  <si>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</si>
  <si>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</si>
  <si>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</si>
  <si>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</si>
  <si>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</si>
  <si>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</si>
  <si>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</si>
  <si>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</si>
  <si>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</si>
  <si>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</si>
  <si>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</si>
  <si>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</si>
  <si>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</si>
  <si>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</si>
  <si>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</si>
  <si>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</si>
  <si>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</si>
  <si>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</si>
  <si>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</si>
  <si>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</si>
  <si>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</si>
  <si>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</si>
  <si>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</si>
  <si>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</si>
  <si>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</si>
  <si>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</si>
  <si>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</si>
  <si>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</si>
  <si>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</si>
  <si>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</si>
  <si>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</si>
  <si>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</si>
  <si>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</si>
  <si>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</si>
  <si>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</si>
  <si>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</si>
  <si>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</si>
  <si>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</si>
  <si>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</si>
  <si>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</si>
  <si>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</si>
  <si>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</si>
  <si>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</si>
  <si>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</si>
  <si>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</si>
  <si>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</si>
  <si>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</si>
  <si>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</si>
  <si>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</si>
  <si>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</si>
  <si>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</si>
  <si>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</si>
  <si>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</si>
  <si>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</si>
  <si>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</si>
  <si>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</si>
  <si>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</si>
  <si>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</si>
  <si>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</si>
  <si>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</si>
  <si>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</si>
  <si>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</si>
  <si>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</si>
  <si>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</si>
  <si>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</si>
  <si>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</si>
  <si>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</si>
  <si>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</si>
  <si>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</si>
  <si>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</si>
  <si>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</si>
  <si>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</si>
  <si>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</si>
  <si>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</si>
  <si>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</si>
  <si>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</si>
  <si>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</si>
  <si>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</si>
  <si>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</si>
  <si>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</si>
  <si>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</si>
  <si>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</si>
  <si>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</si>
  <si>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</si>
  <si>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</si>
  <si>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</si>
  <si>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</si>
  <si>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</si>
  <si>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</si>
  <si>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</si>
  <si>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</si>
  <si>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</si>
  <si>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</si>
  <si>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</si>
  <si>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</si>
  <si>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</si>
  <si>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</si>
  <si>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</si>
  <si>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</si>
  <si>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</si>
  <si>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</si>
  <si>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</si>
  <si>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</si>
  <si>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</si>
  <si>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</si>
  <si>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</si>
  <si>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</si>
  <si>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</si>
  <si>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</si>
  <si>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</si>
  <si>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</si>
  <si>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</si>
  <si>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</si>
  <si>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</si>
  <si>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</si>
  <si>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</si>
  <si>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</si>
  <si>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</si>
  <si>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</si>
  <si>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</si>
  <si>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</si>
  <si>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</si>
  <si>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</si>
  <si>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</si>
  <si>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</si>
  <si>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</si>
  <si>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</si>
  <si>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</si>
  <si>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</si>
  <si>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</si>
  <si>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</si>
  <si>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</si>
  <si>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</si>
  <si>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</si>
  <si>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</si>
  <si>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</si>
  <si>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</si>
  <si>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</si>
  <si>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</si>
  <si>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</si>
  <si>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</si>
  <si>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</si>
  <si>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</si>
  <si>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</si>
  <si>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</si>
  <si>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</si>
  <si>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</si>
  <si>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</si>
  <si>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</si>
  <si>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</si>
  <si>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</si>
  <si>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</si>
  <si>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</si>
  <si>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</si>
  <si>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</si>
  <si>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</si>
  <si>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</si>
  <si>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</si>
  <si>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</si>
  <si>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</si>
  <si>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</si>
  <si>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</si>
  <si>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</si>
  <si>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</si>
  <si>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</si>
  <si>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</si>
  <si>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</si>
  <si>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</si>
  <si>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</si>
  <si>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</si>
  <si>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</si>
  <si>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</si>
  <si>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</si>
  <si>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</si>
  <si>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</si>
  <si>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</si>
  <si>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</si>
  <si>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</si>
  <si>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</si>
  <si>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</si>
  <si>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</si>
  <si>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</si>
  <si>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</si>
  <si>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</si>
  <si>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</si>
  <si>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</si>
  <si>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</si>
  <si>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</si>
  <si>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</si>
  <si>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</si>
  <si>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</si>
  <si>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</si>
  <si>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</si>
  <si>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</si>
  <si>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</si>
  <si>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</si>
  <si>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</si>
  <si>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</si>
  <si>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</si>
  <si>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</si>
  <si>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</si>
  <si>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</si>
  <si>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</si>
  <si>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</si>
  <si>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</si>
  <si>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</si>
  <si>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</si>
  <si>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</si>
  <si>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</si>
  <si>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</si>
  <si>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</si>
  <si>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</si>
  <si>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</si>
  <si>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</si>
  <si>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</si>
  <si>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</si>
  <si>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</si>
  <si>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</si>
  <si>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</si>
  <si>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</si>
  <si>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</si>
  <si>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</si>
  <si>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</si>
  <si>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</si>
  <si>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</si>
  <si>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</si>
  <si>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</si>
  <si>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</si>
  <si>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</si>
  <si>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</si>
  <si>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</si>
  <si>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</si>
  <si>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</si>
  <si>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</si>
  <si>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</si>
  <si>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</si>
  <si>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</si>
  <si>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</si>
  <si>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</si>
  <si>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</si>
  <si>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</si>
  <si>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</si>
  <si>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</si>
  <si>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</si>
  <si>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</si>
  <si>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</si>
  <si>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</si>
  <si>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</si>
  <si>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</si>
  <si>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</si>
  <si>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</si>
  <si>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</si>
  <si>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</si>
  <si>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</si>
  <si>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</si>
  <si>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</si>
  <si>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</si>
  <si>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</si>
  <si>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</si>
  <si>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</si>
  <si>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</si>
  <si>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</si>
  <si>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</si>
  <si>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</si>
  <si>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</si>
  <si>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</si>
  <si>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</si>
  <si>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</si>
  <si>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</si>
  <si>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</si>
  <si>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</si>
  <si>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</si>
  <si>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</si>
  <si>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</si>
  <si>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</si>
  <si>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</si>
  <si>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</si>
  <si>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</si>
  <si>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</si>
  <si>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</si>
  <si>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</si>
  <si>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</si>
  <si>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</si>
  <si>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</si>
  <si>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</si>
  <si>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</si>
  <si>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</si>
  <si>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</si>
  <si>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</si>
  <si>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</si>
  <si>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</si>
  <si>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</si>
  <si>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</si>
  <si>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</si>
  <si>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</si>
  <si>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</si>
  <si>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</si>
  <si>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</si>
  <si>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</si>
  <si>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</si>
  <si>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</si>
  <si>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</si>
  <si>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</si>
  <si>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</si>
  <si>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</si>
  <si>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</si>
  <si>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</si>
  <si>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</si>
  <si>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</si>
  <si>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</si>
  <si>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</si>
  <si>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</si>
  <si>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</si>
  <si>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</si>
  <si>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</si>
  <si>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</si>
  <si>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</si>
  <si>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</si>
  <si>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</si>
  <si>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</si>
  <si>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</si>
  <si>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</si>
  <si>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</si>
  <si>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</si>
  <si>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</si>
  <si>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</si>
  <si>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</si>
  <si>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</si>
  <si>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</si>
  <si>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</si>
  <si>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</si>
  <si>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</si>
  <si>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</si>
  <si>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</si>
  <si>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</si>
  <si>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</si>
  <si>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</si>
  <si>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</si>
  <si>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</si>
  <si>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</si>
  <si>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</si>
  <si>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</si>
  <si>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</si>
  <si>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</si>
  <si>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</si>
  <si>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</si>
  <si>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</si>
  <si>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</si>
  <si>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</si>
  <si>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</si>
  <si>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</si>
  <si>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</si>
  <si>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</si>
  <si>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</si>
  <si>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</si>
  <si>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</si>
  <si>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</si>
  <si>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</si>
  <si>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</si>
  <si>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</si>
  <si>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</si>
  <si>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</si>
  <si>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</si>
  <si>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</si>
  <si>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</si>
  <si>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</si>
  <si>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</si>
  <si>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</si>
  <si>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</si>
  <si>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</si>
  <si>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</si>
  <si>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</si>
  <si>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</si>
  <si>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</si>
  <si>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</si>
  <si>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</si>
  <si>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</si>
  <si>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</si>
  <si>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</si>
  <si>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</si>
  <si>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</si>
  <si>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</si>
  <si>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</si>
  <si>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</si>
  <si>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</si>
  <si>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</si>
  <si>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</si>
  <si>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</si>
  <si>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</si>
  <si>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</si>
  <si>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</si>
  <si>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</si>
  <si>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</si>
  <si>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</si>
  <si>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</si>
  <si>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</si>
  <si>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</si>
  <si>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</si>
  <si>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</si>
  <si>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</si>
  <si>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</si>
  <si>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</si>
  <si>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</si>
  <si>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</si>
  <si>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</si>
  <si>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</si>
  <si>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</si>
  <si>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</si>
  <si>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</si>
  <si>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</si>
  <si>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</si>
  <si>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</si>
  <si>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</si>
  <si>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</si>
  <si>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</si>
  <si>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</si>
  <si>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</si>
  <si>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</si>
  <si>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</si>
  <si>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</si>
  <si>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</si>
  <si>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</si>
  <si>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</si>
  <si>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</si>
  <si>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</si>
  <si>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</si>
  <si>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</si>
  <si>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</si>
  <si>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</si>
  <si>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</si>
  <si>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</si>
  <si>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</si>
  <si>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</si>
  <si>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</si>
  <si>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</si>
  <si>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</si>
  <si>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</si>
  <si>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</si>
  <si>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</si>
  <si>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</si>
  <si>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</si>
  <si>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</si>
  <si>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</si>
  <si>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</si>
  <si>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</si>
  <si>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</si>
  <si>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</si>
  <si>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</si>
  <si>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</si>
  <si>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</si>
  <si>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</si>
  <si>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</si>
  <si>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</si>
  <si>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</si>
  <si>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</si>
  <si>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</si>
  <si>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</si>
  <si>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</si>
  <si>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</si>
  <si>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</si>
  <si>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</si>
  <si>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</si>
  <si>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</si>
  <si>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</si>
  <si>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</si>
  <si>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</si>
  <si>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</si>
  <si>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</si>
  <si>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</si>
  <si>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</si>
  <si>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</si>
  <si>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</si>
  <si>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</si>
  <si>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</si>
  <si>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</si>
  <si>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</si>
  <si>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</si>
  <si>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</si>
  <si>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</si>
  <si>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</si>
  <si>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</si>
  <si>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</si>
  <si>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</si>
  <si>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</si>
  <si>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</si>
  <si>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</si>
  <si>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</si>
  <si>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</si>
  <si>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</si>
  <si>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</si>
  <si>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</si>
  <si>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</si>
  <si>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</si>
  <si>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</si>
  <si>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</si>
  <si>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</si>
  <si>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</si>
  <si>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</si>
  <si>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</si>
  <si>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</si>
  <si>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</si>
  <si>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</si>
  <si>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</si>
  <si>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</si>
  <si>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</si>
  <si>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</si>
  <si>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</si>
  <si>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</si>
  <si>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</si>
  <si>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</si>
  <si>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</si>
  <si>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</si>
  <si>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</si>
  <si>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</si>
  <si>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</si>
  <si>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</si>
  <si>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</si>
  <si>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</si>
  <si>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</si>
  <si>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</si>
  <si>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</si>
  <si>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</si>
  <si>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</si>
  <si>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</si>
  <si>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</si>
  <si>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</si>
  <si>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</si>
  <si>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</si>
  <si>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</si>
  <si>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</si>
  <si>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</si>
  <si>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</si>
  <si>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</si>
  <si>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</si>
  <si>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</si>
  <si>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</si>
  <si>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</si>
  <si>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</si>
  <si>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</si>
  <si>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</si>
  <si>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</si>
  <si>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</si>
  <si>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</si>
  <si>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</si>
  <si>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</si>
  <si>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</si>
  <si>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</si>
  <si>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</si>
  <si>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</si>
  <si>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</si>
  <si>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</si>
  <si>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</si>
  <si>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</si>
  <si>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</si>
  <si>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</si>
  <si>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</si>
  <si>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</si>
  <si>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</si>
  <si>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</si>
  <si>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</si>
  <si>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</si>
  <si>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</si>
  <si>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</si>
  <si>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</si>
  <si>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</si>
  <si>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</si>
  <si>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</si>
  <si>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</si>
  <si>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</si>
  <si>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</si>
  <si>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</si>
  <si>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</si>
  <si>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</si>
  <si>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</si>
  <si>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</si>
  <si>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</si>
  <si>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</si>
  <si>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</si>
  <si>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</si>
  <si>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</si>
  <si>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</si>
  <si>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</si>
  <si>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</si>
  <si>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</si>
  <si>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</si>
  <si>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</si>
  <si>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</si>
  <si>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</si>
  <si>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</si>
  <si>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</si>
  <si>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</si>
  <si>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</si>
  <si>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</si>
  <si>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</si>
  <si>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</si>
  <si>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</si>
  <si>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</si>
  <si>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</si>
  <si>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</si>
  <si>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</si>
  <si>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</si>
  <si>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</si>
  <si>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</si>
  <si>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</si>
  <si>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</si>
  <si>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</si>
  <si>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</si>
  <si>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</si>
  <si>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</si>
  <si>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</si>
  <si>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</si>
  <si>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</si>
  <si>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</si>
  <si>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</si>
  <si>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</si>
  <si>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</si>
  <si>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</si>
  <si>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</si>
  <si>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</si>
  <si>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</si>
  <si>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</si>
  <si>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</si>
  <si>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</si>
  <si>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</si>
  <si>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</si>
  <si>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</si>
  <si>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</si>
  <si>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</si>
  <si>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</si>
  <si>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</si>
  <si>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</si>
  <si>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</si>
  <si>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</si>
  <si>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</si>
  <si>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</si>
  <si>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</si>
  <si>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</si>
  <si>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</si>
  <si>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</si>
  <si>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</si>
  <si>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</si>
  <si>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</si>
  <si>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</si>
  <si>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</si>
  <si>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</si>
  <si>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</si>
  <si>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</si>
  <si>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</si>
  <si>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</si>
  <si>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</si>
  <si>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</si>
  <si>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</si>
  <si>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</si>
  <si>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</si>
  <si>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</si>
  <si>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</si>
  <si>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</si>
  <si>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</si>
  <si>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</si>
  <si>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</si>
  <si>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</si>
  <si>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</si>
  <si>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</si>
  <si>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</si>
  <si>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</si>
  <si>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</si>
  <si>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</si>
  <si>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</si>
  <si>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</si>
  <si>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</si>
  <si>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</si>
  <si>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</si>
  <si>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</si>
  <si>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</si>
  <si>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</si>
  <si>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</si>
  <si>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</si>
  <si>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</si>
  <si>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</si>
  <si>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</si>
  <si>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</si>
  <si>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</si>
  <si>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</si>
  <si>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</si>
  <si>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</si>
  <si>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</si>
  <si>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</si>
  <si>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</si>
  <si>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</si>
  <si>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</si>
  <si>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</si>
  <si>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</si>
  <si>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</si>
  <si>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</si>
  <si>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</si>
  <si>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</si>
  <si>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</si>
  <si>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</si>
  <si>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</si>
  <si>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</si>
  <si>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</si>
  <si>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</si>
  <si>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</si>
  <si>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</si>
  <si>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</si>
  <si>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</si>
  <si>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</si>
  <si>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</si>
  <si>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</si>
  <si>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</si>
  <si>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</si>
  <si>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</si>
  <si>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</si>
  <si>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</si>
  <si>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</si>
  <si>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</si>
  <si>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</si>
  <si>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</si>
  <si>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</si>
  <si>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</si>
  <si>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</si>
  <si>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</si>
  <si>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</si>
  <si>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</si>
  <si>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</si>
  <si>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</si>
  <si>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</si>
  <si>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</si>
  <si>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</si>
  <si>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</si>
  <si>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</si>
  <si>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</si>
  <si>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</si>
  <si>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</si>
  <si>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</si>
  <si>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</si>
  <si>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</si>
  <si>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</si>
  <si>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</si>
  <si>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</si>
  <si>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</si>
  <si>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</si>
  <si>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</si>
  <si>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</si>
  <si>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</si>
  <si>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</si>
  <si>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</si>
  <si>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</si>
  <si>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</si>
  <si>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</si>
  <si>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</si>
  <si>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</si>
  <si>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</si>
  <si>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</si>
  <si>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</si>
  <si>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</si>
  <si>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</si>
  <si>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</si>
  <si>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</si>
  <si>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</si>
  <si>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</si>
  <si>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</si>
  <si>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</si>
  <si>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</si>
  <si>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</si>
  <si>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</si>
  <si>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</si>
  <si>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</si>
  <si>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</si>
  <si>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</si>
  <si>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</si>
  <si>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</si>
  <si>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</si>
  <si>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</si>
  <si>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</si>
  <si>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</si>
  <si>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</si>
  <si>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</si>
  <si>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</si>
  <si>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</si>
  <si>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</si>
  <si>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</si>
  <si>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</si>
  <si>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</si>
  <si>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</si>
  <si>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</si>
  <si>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</si>
  <si>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</si>
  <si>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</si>
  <si>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</si>
  <si>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</si>
  <si>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</si>
  <si>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</si>
  <si>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</si>
  <si>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</si>
  <si>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</si>
  <si>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</si>
  <si>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</si>
  <si>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</si>
  <si>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</si>
  <si>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</si>
  <si>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</si>
  <si>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</si>
  <si>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</si>
  <si>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</si>
  <si>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</si>
  <si>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</si>
  <si>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</si>
  <si>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</si>
  <si>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</si>
  <si>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</si>
  <si>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</si>
  <si>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</si>
  <si>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</si>
  <si>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</si>
  <si>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</si>
  <si>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</si>
  <si>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</si>
  <si>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</si>
  <si>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</si>
  <si>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</si>
  <si>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</si>
  <si>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</si>
  <si>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</si>
  <si>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</si>
  <si>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</si>
  <si>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</si>
  <si>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</si>
  <si>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</si>
  <si>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</si>
  <si>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</si>
  <si>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</si>
  <si>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</si>
  <si>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</si>
  <si>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</si>
  <si>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</si>
  <si>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</si>
  <si>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</si>
  <si>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</si>
  <si>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</si>
  <si>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</si>
  <si>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</si>
  <si>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</si>
  <si>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</si>
  <si>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</si>
  <si>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</si>
  <si>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</si>
  <si>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</si>
  <si>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</si>
  <si>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</si>
  <si>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</si>
  <si>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</si>
  <si>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</si>
  <si>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</si>
  <si>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</si>
  <si>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</si>
  <si>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</si>
  <si>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</si>
  <si>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</si>
  <si>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</si>
  <si>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</si>
  <si>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</si>
  <si>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</si>
  <si>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</si>
  <si>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</si>
  <si>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</si>
  <si>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</si>
  <si>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</si>
  <si>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</si>
  <si>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</si>
  <si>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</si>
  <si>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</si>
  <si>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</si>
  <si>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</si>
  <si>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</si>
  <si>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</si>
  <si>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</si>
  <si>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</si>
  <si>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</si>
  <si>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</si>
  <si>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</si>
  <si>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</si>
  <si>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</si>
  <si>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</si>
  <si>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</si>
  <si>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</si>
  <si>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</si>
  <si>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</si>
  <si>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</si>
  <si>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</si>
  <si>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</si>
  <si>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</si>
  <si>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</si>
  <si>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</si>
  <si>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</si>
  <si>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</si>
  <si>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</si>
  <si>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</si>
  <si>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</si>
  <si>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</si>
  <si>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</si>
  <si>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</si>
  <si>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</si>
  <si>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</si>
  <si>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</si>
  <si>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</si>
  <si>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</si>
  <si>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</si>
  <si>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</si>
  <si>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</si>
  <si>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</si>
  <si>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</si>
  <si>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</si>
  <si>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</si>
  <si>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</si>
  <si>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</si>
  <si>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</si>
  <si>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</si>
  <si>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</si>
  <si>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</si>
  <si>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</si>
  <si>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</si>
  <si>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</si>
  <si>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</si>
  <si>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</si>
  <si>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</si>
  <si>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</si>
  <si>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</si>
  <si>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</si>
  <si>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</si>
  <si>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</si>
  <si>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</si>
  <si>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</si>
  <si>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</si>
  <si>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</si>
  <si>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</si>
  <si>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</si>
  <si>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</si>
  <si>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</si>
  <si>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</si>
  <si>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</si>
  <si>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</si>
  <si>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</si>
  <si>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</si>
  <si>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</si>
  <si>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</si>
  <si>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</si>
  <si>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</si>
  <si>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</si>
  <si>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</si>
  <si>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</si>
  <si>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</si>
  <si>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</si>
  <si>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</si>
  <si>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</si>
  <si>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</si>
  <si>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</si>
  <si>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</si>
  <si>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</si>
  <si>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</si>
  <si>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</si>
  <si>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</si>
  <si>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</si>
  <si>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</si>
  <si>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</si>
  <si>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</si>
  <si>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</si>
  <si>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</si>
  <si>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</si>
  <si>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</si>
  <si>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</si>
  <si>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</si>
  <si>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</si>
  <si>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</si>
  <si>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</si>
  <si>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</si>
  <si>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</si>
  <si>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</si>
  <si>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</si>
  <si>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</si>
  <si>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</si>
  <si>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</si>
  <si>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</si>
  <si>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</si>
  <si>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</si>
  <si>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</si>
  <si>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</si>
  <si>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</si>
  <si>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</si>
  <si>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</si>
  <si>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</si>
  <si>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</si>
  <si>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</si>
  <si>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</si>
  <si>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</si>
  <si>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</si>
  <si>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</si>
  <si>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</si>
  <si>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</si>
  <si>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</si>
  <si>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</si>
  <si>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</si>
  <si>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</si>
  <si>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</si>
  <si>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</si>
  <si>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</si>
  <si>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</si>
  <si>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</si>
  <si>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</si>
  <si>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</si>
  <si>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</si>
  <si>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</si>
  <si>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</si>
  <si>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</si>
  <si>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</si>
  <si>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</si>
  <si>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</si>
  <si>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</si>
  <si>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</si>
  <si>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</si>
  <si>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</si>
  <si>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</si>
  <si>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</si>
  <si>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</si>
  <si>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</si>
  <si>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</si>
  <si>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</si>
  <si>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</si>
  <si>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</si>
  <si>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</si>
  <si>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</si>
  <si>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</si>
  <si>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</si>
  <si>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</si>
  <si>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</si>
  <si>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</si>
  <si>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</si>
  <si>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</si>
  <si>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</si>
  <si>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</si>
  <si>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</si>
  <si>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</si>
  <si>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</si>
  <si>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</si>
  <si>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</si>
  <si>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</si>
  <si>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</si>
  <si>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</si>
  <si>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</si>
  <si>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</si>
  <si>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</si>
  <si>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</si>
  <si>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</si>
  <si>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</si>
  <si>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</si>
  <si>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</si>
  <si>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</si>
  <si>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</si>
  <si>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</si>
  <si>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</si>
  <si>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</si>
  <si>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</si>
  <si>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</si>
  <si>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</si>
  <si>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</si>
  <si>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</si>
  <si>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</si>
  <si>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</si>
  <si>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</si>
  <si>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</si>
  <si>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</si>
  <si>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</si>
  <si>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</si>
  <si>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</si>
  <si>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</si>
  <si>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</si>
  <si>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</si>
  <si>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</si>
  <si>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</si>
  <si>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</si>
  <si>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</si>
  <si>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</si>
  <si>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</si>
  <si>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</si>
  <si>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</si>
  <si>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</si>
  <si>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</si>
  <si>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</si>
  <si>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</si>
  <si>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</si>
  <si>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</si>
  <si>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</si>
  <si>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</si>
  <si>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</si>
  <si>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</si>
  <si>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</si>
  <si>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</si>
  <si>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</si>
  <si>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</si>
  <si>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</si>
  <si>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</si>
  <si>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</si>
  <si>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</si>
  <si>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</si>
  <si>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</si>
  <si>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</si>
  <si>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</si>
  <si>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</si>
  <si>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</si>
  <si>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</si>
  <si>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</si>
  <si>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</si>
  <si>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</si>
  <si>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</si>
  <si>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</si>
  <si>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</si>
  <si>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</si>
  <si>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</si>
  <si>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</si>
  <si>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</si>
  <si>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</si>
  <si>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</si>
  <si>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</si>
  <si>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</si>
  <si>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</si>
  <si>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</si>
  <si>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</si>
  <si>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</si>
  <si>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</si>
  <si>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</si>
  <si>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</si>
  <si>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</si>
  <si>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</si>
  <si>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</si>
  <si>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</si>
  <si>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</si>
  <si>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</si>
  <si>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</si>
  <si>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</si>
  <si>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</si>
  <si>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</si>
  <si>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</si>
  <si>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</si>
  <si>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</si>
  <si>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</si>
  <si>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</si>
  <si>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</si>
  <si>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</si>
  <si>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</si>
  <si>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</si>
  <si>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</si>
  <si>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</si>
  <si>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</si>
  <si>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</si>
  <si>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</si>
  <si>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</si>
  <si>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</si>
  <si>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</si>
  <si>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</si>
  <si>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</si>
  <si>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</si>
  <si>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</si>
  <si>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</si>
  <si>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</si>
  <si>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</si>
  <si>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</si>
  <si>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</si>
  <si>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</si>
  <si>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</si>
  <si>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</si>
  <si>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</si>
  <si>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</si>
  <si>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</si>
  <si>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</si>
  <si>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</si>
  <si>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</si>
  <si>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</si>
  <si>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</si>
  <si>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</si>
  <si>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</si>
  <si>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</si>
  <si>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</si>
  <si>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</si>
  <si>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</si>
  <si>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</si>
  <si>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</si>
  <si>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</si>
  <si>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</si>
  <si>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</si>
  <si>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</si>
  <si>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</si>
  <si>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</si>
  <si>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</si>
  <si>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</si>
  <si>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</si>
  <si>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</si>
  <si>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</si>
  <si>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</si>
  <si>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</si>
  <si>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</si>
  <si>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</si>
  <si>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</si>
  <si>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</si>
  <si>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</si>
  <si>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</si>
  <si>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</si>
  <si>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</si>
  <si>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</si>
  <si>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</si>
  <si>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</si>
  <si>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</si>
  <si>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</si>
  <si>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</si>
  <si>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</si>
  <si>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</si>
  <si>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</si>
  <si>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</si>
  <si>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</si>
  <si>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</si>
  <si>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</si>
  <si>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</si>
  <si>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</si>
  <si>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</si>
  <si>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</si>
  <si>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</si>
  <si>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</si>
  <si>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</si>
  <si>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</si>
  <si>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</si>
  <si>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</si>
  <si>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</si>
  <si>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</si>
  <si>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</si>
  <si>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</si>
  <si>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</si>
  <si>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</si>
  <si>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</si>
  <si>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</si>
  <si>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</si>
  <si>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</si>
  <si>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</si>
  <si>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</si>
  <si>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</si>
  <si>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</si>
  <si>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</si>
  <si>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</si>
  <si>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</si>
  <si>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</si>
  <si>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</si>
  <si>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</si>
  <si>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</si>
  <si>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</si>
  <si>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</si>
  <si>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</si>
  <si>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</si>
  <si>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</si>
  <si>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</si>
  <si>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</si>
  <si>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</si>
  <si>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</si>
  <si>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</si>
  <si>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</si>
  <si>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</si>
  <si>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</si>
  <si>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</si>
  <si>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</si>
  <si>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</si>
  <si>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</si>
  <si>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</si>
  <si>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</si>
  <si>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</si>
  <si>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</si>
  <si>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</si>
  <si>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</si>
  <si>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</si>
  <si>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</si>
  <si>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</si>
  <si>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</si>
  <si>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</si>
  <si>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</si>
  <si>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</si>
  <si>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</si>
  <si>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</si>
  <si>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</si>
  <si>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</si>
  <si>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</si>
  <si>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</si>
  <si>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</si>
  <si>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</si>
  <si>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</si>
  <si>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</si>
  <si>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</si>
  <si>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</si>
  <si>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</si>
  <si>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</si>
  <si>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</si>
  <si>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</si>
  <si>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</si>
  <si>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</si>
  <si>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</si>
  <si>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</si>
  <si>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</si>
  <si>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</si>
  <si>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</si>
  <si>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</si>
  <si>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</si>
  <si>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</si>
  <si>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</si>
  <si>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</si>
  <si>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</si>
  <si>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</si>
  <si>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</si>
  <si>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</si>
  <si>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</si>
  <si>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</si>
  <si>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</si>
  <si>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</si>
  <si>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</si>
  <si>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</si>
  <si>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</si>
  <si>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</si>
  <si>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</si>
  <si>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</si>
  <si>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</si>
  <si>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</si>
  <si>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</si>
  <si>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</si>
  <si>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</si>
  <si>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</si>
  <si>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</si>
  <si>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</si>
  <si>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</si>
  <si>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</si>
  <si>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</si>
  <si>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</si>
  <si>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</si>
  <si>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</si>
  <si>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</si>
  <si>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</si>
  <si>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</si>
  <si>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</si>
  <si>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</si>
  <si>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</si>
  <si>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</si>
  <si>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</si>
  <si>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</si>
  <si>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</si>
  <si>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</si>
  <si>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</si>
  <si>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</si>
  <si>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</si>
  <si>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</si>
  <si>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</si>
  <si>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</si>
  <si>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</si>
  <si>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</si>
  <si>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</si>
  <si>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</si>
  <si>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</si>
  <si>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</si>
  <si>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</si>
  <si>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</si>
  <si>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</si>
  <si>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</si>
  <si>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</si>
  <si>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</si>
  <si>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</si>
  <si>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</si>
  <si>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</si>
  <si>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</si>
  <si>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</si>
  <si>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</si>
  <si>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</si>
  <si>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</si>
  <si>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</si>
  <si>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</si>
  <si>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</si>
  <si>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</si>
  <si>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</si>
  <si>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</si>
  <si>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</si>
  <si>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</si>
  <si>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</si>
  <si>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</si>
  <si>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</si>
  <si>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</si>
  <si>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</si>
  <si>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</si>
  <si>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</si>
  <si>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</si>
  <si>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</si>
  <si>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</si>
  <si>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</si>
  <si>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</si>
  <si>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</si>
  <si>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</si>
  <si>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</si>
  <si>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</si>
  <si>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</si>
  <si>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</si>
  <si>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</si>
  <si>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</si>
  <si>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</si>
  <si>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</si>
  <si>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</si>
  <si>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</si>
  <si>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</si>
  <si>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</si>
  <si>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</si>
  <si>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</si>
  <si>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</si>
  <si>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</si>
  <si>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</si>
  <si>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</si>
  <si>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</si>
  <si>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</si>
  <si>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</si>
  <si>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</si>
  <si>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</si>
  <si>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</si>
  <si>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</si>
  <si>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</si>
  <si>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</si>
  <si>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</si>
  <si>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</si>
  <si>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</si>
  <si>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</si>
  <si>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</si>
  <si>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</si>
  <si>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</si>
  <si>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</si>
  <si>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</si>
  <si>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</si>
  <si>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</si>
  <si>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</si>
  <si>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</si>
  <si>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</si>
  <si>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</si>
  <si>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</si>
  <si>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</si>
  <si>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</si>
  <si>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</si>
  <si>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</si>
  <si>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</si>
  <si>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</si>
  <si>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</si>
  <si>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</si>
  <si>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</si>
  <si>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</si>
  <si>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</si>
  <si>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</si>
  <si>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</si>
  <si>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</si>
  <si>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</si>
  <si>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</si>
  <si>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</si>
  <si>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</si>
  <si>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</si>
  <si>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</si>
  <si>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</si>
  <si>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</si>
  <si>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</si>
  <si>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</si>
  <si>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</si>
  <si>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</si>
  <si>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</si>
  <si>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</si>
  <si>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</si>
  <si>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</si>
  <si>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</si>
  <si>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</si>
  <si>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</si>
  <si>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</si>
  <si>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</si>
  <si>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</si>
  <si>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</si>
  <si>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</si>
  <si>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</si>
  <si>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</si>
  <si>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</si>
  <si>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</si>
  <si>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</si>
  <si>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</si>
  <si>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</si>
  <si>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</si>
  <si>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</si>
  <si>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</si>
  <si>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</si>
  <si>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</si>
  <si>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</si>
  <si>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</si>
  <si>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</si>
  <si>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</si>
  <si>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</si>
  <si>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</si>
  <si>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</si>
  <si>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</si>
  <si>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</si>
  <si>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</si>
  <si>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</si>
  <si>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</si>
  <si>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</si>
  <si>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</si>
  <si>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</si>
  <si>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</si>
  <si>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</si>
  <si>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</si>
  <si>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</si>
  <si>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</si>
  <si>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</si>
  <si>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</si>
  <si>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</si>
  <si>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</si>
  <si>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</si>
  <si>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</si>
  <si>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</si>
  <si>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</si>
  <si>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</si>
  <si>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</si>
  <si>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</si>
  <si>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</si>
  <si>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</si>
  <si>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</si>
  <si>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</si>
  <si>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</si>
  <si>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</si>
  <si>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</si>
  <si>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</si>
  <si>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</si>
  <si>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</si>
  <si>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</si>
  <si>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</si>
  <si>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</si>
  <si>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</si>
  <si>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</si>
  <si>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</si>
  <si>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</si>
  <si>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</si>
  <si>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</si>
  <si>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</si>
  <si>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</si>
  <si>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</si>
  <si>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</si>
  <si>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</si>
  <si>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</si>
  <si>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</si>
  <si>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</si>
  <si>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</si>
  <si>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</si>
  <si>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</si>
  <si>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</si>
  <si>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</si>
  <si>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</si>
  <si>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</si>
  <si>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</si>
  <si>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</si>
  <si>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</si>
  <si>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</si>
  <si>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</si>
  <si>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</si>
  <si>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</si>
  <si>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</si>
  <si>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</si>
  <si>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</si>
  <si>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</si>
  <si>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</si>
  <si>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</si>
  <si>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</si>
  <si>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</si>
  <si>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</si>
  <si>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</si>
  <si>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</si>
  <si>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</si>
  <si>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</si>
  <si>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</si>
  <si>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</si>
  <si>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</si>
  <si>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</si>
  <si>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</si>
  <si>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</si>
  <si>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</si>
  <si>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</si>
  <si>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</si>
  <si>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</si>
  <si>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</si>
  <si>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</si>
  <si>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</si>
  <si>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</si>
  <si>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</si>
  <si>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</si>
  <si>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</si>
  <si>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</si>
  <si>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</si>
  <si>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</si>
  <si>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</si>
  <si>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</si>
  <si>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</si>
  <si>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</si>
  <si>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</si>
  <si>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</si>
  <si>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</si>
  <si>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</si>
  <si>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</si>
  <si>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</si>
  <si>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</si>
  <si>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</si>
  <si>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</si>
  <si>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</si>
  <si>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</si>
  <si>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</si>
  <si>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</si>
  <si>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</si>
  <si>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</si>
  <si>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</si>
  <si>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</si>
  <si>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</si>
  <si>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</si>
  <si>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</si>
  <si>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</si>
  <si>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</si>
  <si>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</si>
  <si>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</si>
  <si>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</si>
  <si>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</si>
  <si>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</si>
  <si>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</si>
  <si>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</si>
  <si>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</si>
  <si>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</si>
  <si>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</si>
  <si>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</si>
  <si>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</si>
  <si>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</si>
  <si>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</si>
  <si>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</si>
  <si>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</si>
  <si>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</si>
  <si>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</si>
  <si>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</si>
  <si>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</si>
  <si>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</si>
  <si>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</si>
  <si>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</si>
  <si>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</si>
  <si>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</si>
  <si>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</si>
  <si>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</si>
  <si>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</si>
  <si>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</si>
  <si>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</si>
  <si>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</si>
  <si>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</si>
  <si>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</si>
  <si>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</si>
  <si>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</si>
  <si>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</si>
  <si>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</si>
  <si>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</si>
  <si>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</si>
  <si>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</si>
  <si>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</si>
  <si>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</si>
  <si>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</si>
  <si>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</si>
  <si>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</si>
  <si>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</si>
  <si>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</si>
  <si>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</si>
  <si>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</si>
  <si>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</si>
  <si>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</si>
  <si>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</si>
  <si>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</si>
  <si>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</si>
  <si>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</si>
  <si>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</si>
  <si>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</si>
  <si>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</si>
  <si>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</si>
  <si>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</si>
  <si>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</si>
  <si>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</si>
  <si>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</si>
  <si>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</si>
  <si>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</si>
  <si>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</si>
  <si>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</si>
  <si>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</si>
  <si>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</si>
  <si>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</si>
  <si>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</si>
  <si>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</si>
  <si>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</si>
  <si>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</si>
  <si>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</si>
  <si>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</si>
  <si>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</si>
  <si>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</si>
  <si>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</si>
  <si>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</si>
  <si>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</si>
  <si>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</si>
  <si>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</si>
  <si>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</si>
  <si>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</si>
  <si>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</si>
  <si>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</si>
  <si>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</si>
  <si>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</si>
  <si>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</si>
  <si>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</si>
  <si>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</si>
  <si>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</si>
  <si>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</si>
  <si>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</si>
  <si>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</si>
  <si>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</si>
  <si>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</si>
  <si>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</si>
  <si>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</si>
  <si>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</si>
  <si>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</si>
  <si>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</si>
  <si>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</si>
  <si>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</si>
  <si>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</si>
  <si>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</si>
  <si>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</si>
  <si>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</si>
  <si>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</si>
  <si>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</si>
  <si>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</si>
  <si>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</si>
  <si>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</si>
  <si>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</si>
  <si>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</si>
  <si>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</si>
  <si>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</si>
  <si>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</si>
  <si>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</si>
  <si>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</si>
  <si>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</si>
  <si>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</si>
  <si>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</si>
  <si>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</si>
  <si>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</si>
  <si>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</si>
  <si>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</si>
  <si>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</si>
  <si>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</si>
  <si>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</si>
  <si>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</si>
  <si>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</si>
  <si>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</si>
  <si>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</si>
  <si>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</si>
  <si>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</si>
  <si>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</si>
  <si>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</si>
  <si>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</si>
  <si>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</si>
  <si>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</si>
  <si>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</si>
  <si>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</si>
  <si>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</si>
  <si>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</si>
  <si>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</si>
  <si>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</si>
  <si>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</si>
  <si>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</si>
  <si>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</si>
  <si>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</si>
  <si>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</si>
  <si>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</si>
  <si>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</si>
  <si>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</si>
  <si>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</si>
  <si>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</si>
  <si>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</si>
  <si>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</si>
  <si>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</si>
  <si>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</si>
  <si>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</si>
  <si>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</si>
  <si>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</si>
  <si>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</si>
  <si>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</si>
  <si>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</si>
  <si>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</si>
  <si>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</si>
  <si>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</si>
  <si>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</si>
  <si>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</si>
  <si>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</si>
  <si>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</si>
  <si>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</si>
  <si>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</si>
  <si>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</si>
  <si>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</si>
  <si>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</si>
  <si>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</si>
  <si>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</si>
  <si>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</si>
  <si>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</si>
  <si>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</si>
  <si>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</si>
  <si>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</si>
  <si>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</si>
  <si>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</si>
  <si>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</si>
  <si>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</si>
  <si>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</si>
  <si>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</si>
  <si>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</si>
  <si>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</si>
  <si>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</si>
  <si>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</si>
  <si>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</si>
  <si>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</si>
  <si>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</si>
  <si>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</si>
  <si>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</si>
  <si>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</si>
  <si>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</si>
  <si>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</si>
  <si>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</si>
  <si>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</si>
  <si>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</si>
  <si>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</si>
  <si>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</si>
  <si>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</si>
  <si>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</si>
  <si>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</si>
  <si>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</si>
  <si>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</si>
  <si>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</si>
  <si>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</si>
  <si>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</si>
  <si>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</si>
  <si>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</si>
  <si>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</si>
  <si>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</si>
  <si>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</si>
  <si>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</si>
  <si>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</si>
  <si>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</si>
  <si>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</si>
  <si>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</si>
  <si>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</si>
  <si>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</si>
  <si>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</si>
  <si>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</si>
  <si>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</si>
  <si>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</si>
  <si>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</si>
  <si>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</si>
  <si>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</si>
  <si>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</si>
  <si>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</si>
  <si>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</si>
  <si>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</si>
  <si>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</si>
  <si>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</si>
  <si>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</si>
  <si>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</si>
  <si>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</si>
  <si>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</si>
  <si>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</si>
  <si>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</si>
  <si>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</si>
  <si>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</si>
  <si>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</si>
  <si>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</si>
  <si>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</si>
  <si>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</si>
  <si>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</si>
  <si>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</si>
  <si>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</si>
  <si>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</si>
  <si>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</si>
  <si>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</si>
  <si>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</si>
  <si>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</si>
  <si>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</si>
  <si>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</si>
  <si>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</si>
  <si>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</si>
  <si>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</si>
  <si>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</si>
  <si>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</si>
  <si>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</si>
  <si>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</si>
  <si>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</si>
  <si>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</si>
  <si>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</si>
  <si>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</si>
  <si>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</si>
  <si>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</si>
  <si>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</si>
  <si>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</si>
  <si>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</si>
  <si>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</si>
  <si>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</si>
  <si>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</si>
  <si>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</si>
  <si>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</si>
  <si>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</si>
  <si>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</si>
  <si>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</si>
  <si>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</si>
  <si>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</si>
  <si>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</si>
  <si>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</si>
  <si>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</si>
  <si>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</si>
  <si>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</si>
  <si>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</si>
  <si>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</si>
  <si>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</si>
  <si>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</si>
  <si>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</si>
  <si>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</si>
  <si>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</si>
  <si>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</si>
  <si>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</si>
  <si>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</si>
  <si>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</si>
  <si>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</si>
  <si>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</si>
  <si>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</si>
  <si>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</si>
  <si>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</si>
  <si>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</si>
  <si>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</si>
  <si>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</si>
  <si>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</si>
  <si>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</si>
  <si>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</si>
  <si>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</si>
  <si>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</si>
  <si>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</si>
  <si>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</si>
  <si>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</si>
  <si>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</si>
  <si>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</si>
  <si>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</si>
  <si>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</si>
  <si>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</si>
  <si>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</si>
  <si>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</si>
  <si>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</si>
  <si>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</si>
  <si>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</si>
  <si>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</si>
  <si>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</si>
  <si>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</si>
  <si>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</si>
  <si>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</si>
  <si>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</si>
  <si>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</si>
  <si>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</si>
  <si>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</si>
  <si>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</si>
  <si>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</si>
  <si>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</si>
  <si>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</si>
  <si>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</si>
  <si>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</si>
  <si>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</si>
  <si>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</si>
  <si>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</si>
  <si>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</si>
  <si>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</si>
  <si>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</si>
  <si>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</si>
  <si>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</si>
  <si>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</si>
  <si>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</si>
  <si>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</si>
  <si>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</si>
  <si>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</si>
  <si>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</si>
  <si>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</si>
  <si>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</si>
  <si>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</si>
  <si>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</si>
  <si>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</si>
  <si>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</si>
  <si>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</si>
  <si>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</si>
  <si>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</si>
  <si>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</si>
  <si>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</si>
  <si>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</si>
  <si>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</si>
  <si>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</si>
  <si>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</si>
  <si>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</si>
  <si>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</si>
  <si>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</si>
  <si>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</si>
  <si>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</si>
  <si>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</si>
  <si>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</si>
  <si>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</si>
  <si>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</si>
  <si>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</si>
  <si>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</si>
  <si>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</si>
  <si>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</si>
  <si>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</si>
  <si>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</si>
  <si>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</si>
  <si>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</si>
  <si>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</si>
  <si>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</si>
  <si>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</si>
  <si>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</si>
  <si>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</si>
  <si>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</si>
  <si>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</si>
  <si>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</si>
  <si>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</si>
  <si>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</si>
  <si>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</si>
  <si>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</si>
  <si>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</si>
  <si>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</si>
  <si>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</si>
  <si>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</si>
  <si>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</si>
  <si>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</si>
  <si>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</si>
  <si>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</si>
  <si>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</si>
  <si>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</si>
  <si>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</si>
  <si>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</si>
  <si>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</si>
  <si>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</si>
  <si>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</si>
  <si>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</si>
  <si>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</si>
  <si>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</si>
  <si>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</si>
  <si>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</si>
  <si>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</si>
  <si>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</si>
  <si>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</si>
  <si>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</si>
  <si>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</si>
  <si>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</si>
  <si>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</si>
  <si>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</si>
  <si>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</si>
  <si>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</si>
  <si>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</si>
  <si>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</si>
  <si>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</si>
  <si>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</si>
  <si>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</si>
  <si>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</si>
  <si>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</si>
  <si>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</si>
  <si>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</si>
  <si>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</si>
  <si>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</si>
  <si>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</si>
  <si>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</si>
  <si>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</si>
  <si>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</si>
  <si>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</si>
  <si>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</si>
  <si>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</si>
  <si>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</si>
  <si>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</si>
  <si>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</si>
  <si>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</si>
  <si>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</si>
  <si>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</si>
  <si>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</si>
  <si>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</si>
  <si>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</si>
  <si>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</si>
  <si>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</si>
  <si>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</si>
  <si>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</si>
  <si>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</si>
  <si>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</si>
  <si>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</si>
  <si>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</si>
  <si>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</si>
  <si>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</si>
  <si>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</si>
  <si>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</si>
  <si>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</si>
  <si>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</si>
  <si>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</si>
  <si>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</si>
  <si>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</si>
  <si>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</si>
  <si>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</si>
  <si>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</si>
  <si>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</si>
  <si>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</si>
  <si>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</si>
  <si>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</si>
  <si>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</si>
  <si>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</si>
  <si>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</si>
  <si>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</si>
  <si>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</si>
  <si>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</si>
  <si>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</si>
  <si>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</si>
  <si>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</si>
  <si>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</si>
  <si>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</si>
  <si>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</si>
  <si>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</si>
  <si>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</si>
  <si>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</si>
  <si>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</si>
  <si>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</si>
  <si>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</si>
  <si>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</si>
  <si>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</si>
  <si>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</si>
  <si>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</si>
  <si>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</si>
  <si>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</si>
  <si>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</si>
  <si>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</si>
  <si>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</si>
  <si>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</si>
  <si>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</si>
  <si>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</si>
  <si>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</si>
  <si>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</si>
  <si>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</si>
  <si>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</si>
  <si>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</si>
  <si>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</si>
  <si>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</si>
  <si>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</si>
  <si>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</si>
  <si>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</si>
  <si>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</si>
  <si>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</si>
  <si>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</si>
  <si>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</si>
  <si>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</si>
  <si>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</si>
  <si>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</si>
  <si>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</si>
  <si>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</si>
  <si>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</si>
  <si>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</si>
  <si>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</si>
  <si>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</si>
  <si>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</si>
  <si>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</si>
  <si>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</si>
  <si>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</si>
  <si>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</si>
  <si>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</si>
  <si>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</si>
  <si>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</si>
  <si>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</si>
  <si>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</si>
  <si>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</si>
  <si>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</si>
  <si>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</si>
  <si>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</si>
  <si>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</si>
  <si>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</si>
  <si>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</si>
  <si>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</si>
  <si>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</si>
  <si>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</si>
  <si>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</si>
  <si>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</si>
  <si>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</si>
  <si>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</si>
  <si>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</si>
  <si>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</si>
  <si>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</si>
  <si>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</si>
  <si>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</si>
  <si>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</si>
  <si>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</si>
  <si>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</si>
  <si>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</si>
  <si>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</si>
  <si>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</si>
  <si>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</si>
  <si>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</si>
  <si>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</si>
  <si>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</si>
  <si>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</si>
  <si>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</si>
  <si>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</si>
  <si>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</si>
  <si>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</si>
  <si>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</si>
  <si>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</si>
  <si>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</si>
  <si>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</si>
  <si>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</si>
  <si>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</si>
  <si>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</si>
  <si>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</si>
  <si>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</si>
  <si>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</si>
  <si>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</si>
  <si>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</si>
  <si>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</si>
  <si>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</si>
  <si>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</si>
  <si>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</si>
  <si>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</si>
  <si>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</si>
  <si>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</si>
  <si>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</si>
  <si>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</si>
  <si>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</si>
  <si>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</si>
  <si>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</si>
  <si>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</si>
  <si>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</si>
  <si>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</si>
  <si>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</si>
  <si>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</si>
  <si>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</si>
  <si>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</si>
  <si>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</si>
  <si>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</si>
  <si>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</si>
  <si>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</si>
  <si>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</si>
  <si>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</si>
  <si>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</si>
  <si>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</si>
  <si>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</si>
  <si>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</si>
  <si>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</si>
  <si>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</si>
  <si>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</si>
  <si>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</si>
  <si>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</si>
  <si>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</si>
  <si>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</si>
  <si>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</si>
  <si>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</si>
  <si>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</si>
  <si>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</si>
  <si>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</si>
  <si>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</si>
  <si>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</si>
  <si>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</si>
  <si>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</si>
  <si>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</si>
  <si>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</si>
  <si>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</si>
  <si>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</si>
  <si>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</si>
  <si>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</si>
  <si>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</si>
  <si>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</si>
  <si>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</si>
  <si>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</si>
  <si>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</si>
  <si>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</si>
  <si>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</si>
  <si>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</si>
  <si>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</si>
  <si>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</si>
  <si>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</si>
  <si>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</si>
  <si>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</si>
  <si>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</si>
  <si>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</si>
  <si>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</si>
  <si>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</si>
  <si>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</si>
  <si>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</si>
  <si>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</si>
  <si>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</si>
  <si>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</si>
  <si>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</si>
  <si>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</si>
  <si>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</si>
  <si>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</si>
  <si>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</si>
  <si>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</si>
  <si>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</si>
  <si>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</si>
  <si>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</si>
  <si>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</si>
  <si>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</si>
  <si>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</si>
  <si>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</si>
  <si>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</si>
  <si>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</si>
  <si>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</si>
  <si>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</si>
  <si>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</si>
  <si>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</si>
  <si>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</si>
  <si>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</si>
  <si>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</si>
  <si>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</si>
  <si>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</si>
  <si>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</si>
  <si>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</si>
  <si>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</si>
  <si>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</si>
  <si>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</si>
  <si>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</si>
  <si>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</si>
  <si>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</si>
  <si>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</si>
  <si>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</si>
  <si>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</si>
  <si>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</si>
  <si>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</si>
  <si>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</si>
  <si>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</si>
  <si>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</si>
  <si>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</si>
  <si>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</si>
  <si>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</si>
  <si>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</si>
  <si>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</si>
  <si>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</si>
  <si>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</si>
  <si>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</si>
  <si>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</si>
  <si>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</si>
  <si>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</si>
  <si>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</si>
  <si>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</si>
  <si>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</si>
  <si>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</si>
  <si>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</si>
  <si>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</si>
  <si>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</si>
  <si>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</si>
  <si>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</si>
  <si>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</si>
  <si>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</si>
  <si>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</si>
  <si>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</si>
  <si>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</si>
  <si>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</si>
  <si>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</si>
  <si>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</si>
  <si>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</si>
  <si>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</si>
  <si>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</si>
  <si>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</si>
  <si>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</si>
  <si>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</si>
  <si>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</si>
  <si>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</si>
  <si>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</si>
  <si>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</si>
  <si>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</si>
  <si>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</si>
  <si>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</si>
  <si>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</si>
  <si>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</si>
  <si>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</si>
  <si>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</si>
  <si>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</si>
  <si>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</si>
  <si>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</si>
  <si>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</si>
  <si>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</si>
  <si>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</si>
  <si>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</si>
  <si>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</si>
  <si>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</si>
  <si>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</si>
  <si>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</si>
  <si>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</si>
  <si>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</si>
  <si>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</si>
  <si>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</si>
  <si>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</si>
  <si>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</si>
  <si>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</si>
  <si>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</si>
  <si>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</si>
  <si>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</si>
  <si>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</si>
  <si>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</si>
  <si>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</si>
  <si>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</si>
  <si>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</si>
  <si>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</si>
  <si>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</si>
  <si>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</si>
  <si>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</si>
  <si>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</si>
  <si>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</si>
  <si>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</si>
  <si>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</si>
  <si>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</si>
  <si>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</si>
  <si>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</si>
  <si>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</si>
  <si>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</si>
  <si>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</si>
  <si>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</si>
  <si>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</si>
  <si>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</si>
  <si>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</si>
  <si>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</si>
  <si>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</si>
  <si>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</si>
  <si>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</si>
  <si>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</si>
  <si>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</si>
  <si>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</si>
  <si>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</si>
  <si>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</si>
  <si>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</si>
  <si>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</si>
  <si>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</si>
  <si>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</si>
  <si>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</si>
  <si>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</si>
  <si>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</si>
  <si>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</si>
  <si>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</si>
  <si>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</si>
  <si>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</si>
  <si>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</si>
  <si>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</si>
  <si>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</si>
  <si>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</si>
  <si>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</si>
  <si>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</si>
  <si>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</si>
  <si>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</si>
  <si>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</si>
  <si>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</si>
  <si>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</si>
  <si>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</si>
  <si>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</si>
  <si>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</si>
  <si>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</si>
  <si>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</si>
  <si>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</si>
  <si>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</si>
  <si>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</si>
  <si>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</si>
  <si>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</si>
  <si>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</si>
  <si>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</si>
  <si>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</si>
  <si>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</si>
  <si>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</si>
  <si>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</si>
  <si>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</si>
  <si>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</si>
  <si>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</si>
  <si>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</si>
  <si>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</si>
  <si>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</si>
  <si>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</si>
  <si>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</si>
  <si>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</si>
  <si>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</si>
  <si>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</si>
  <si>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</si>
  <si>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</si>
  <si>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</si>
  <si>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</si>
  <si>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</si>
  <si>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</si>
  <si>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</si>
  <si>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</si>
  <si>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</si>
  <si>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</si>
  <si>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</si>
  <si>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</si>
  <si>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</si>
  <si>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</si>
  <si>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</si>
  <si>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</si>
  <si>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</si>
  <si>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</si>
  <si>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</si>
  <si>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</si>
  <si>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</si>
  <si>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</si>
  <si>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</si>
  <si>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</si>
  <si>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</si>
  <si>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</si>
  <si>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</si>
  <si>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</si>
  <si>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</si>
  <si>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</si>
  <si>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</si>
  <si>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</si>
  <si>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</si>
  <si>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</si>
  <si>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</si>
  <si>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</si>
  <si>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</si>
  <si>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</si>
  <si>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</si>
  <si>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</si>
  <si>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</si>
  <si>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</si>
  <si>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</si>
  <si>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</si>
  <si>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</si>
  <si>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</si>
  <si>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</si>
  <si>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</si>
  <si>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</si>
  <si>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</si>
  <si>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</si>
  <si>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</si>
  <si>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</si>
  <si>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</si>
  <si>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</si>
  <si>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</si>
  <si>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</si>
  <si>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</si>
  <si>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</si>
  <si>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</si>
  <si>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</si>
  <si>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</si>
  <si>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</si>
  <si>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</si>
  <si>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</si>
  <si>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</si>
  <si>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</si>
  <si>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</si>
  <si>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</si>
  <si>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</si>
  <si>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</si>
  <si>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</si>
  <si>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</si>
  <si>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</si>
  <si>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</si>
  <si>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</si>
  <si>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</si>
  <si>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</si>
  <si>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</si>
  <si>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</si>
  <si>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</si>
  <si>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</si>
  <si>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</si>
  <si>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</si>
  <si>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</si>
  <si>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</si>
  <si>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</si>
  <si>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</si>
  <si>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</si>
  <si>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</si>
  <si>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</si>
  <si>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</si>
  <si>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</si>
  <si>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</si>
  <si>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</si>
  <si>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</si>
  <si>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</si>
  <si>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</si>
  <si>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</si>
  <si>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</si>
  <si>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</si>
  <si>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</si>
  <si>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</si>
  <si>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</si>
  <si>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</si>
  <si>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</si>
  <si>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</si>
  <si>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</si>
  <si>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</si>
  <si>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</si>
  <si>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</si>
  <si>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</si>
  <si>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</si>
  <si>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</si>
  <si>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</si>
  <si>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</si>
  <si>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</si>
  <si>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</si>
  <si>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</si>
  <si>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</si>
  <si>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</si>
  <si>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</si>
  <si>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</si>
  <si>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</si>
  <si>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</si>
  <si>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</si>
  <si>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</si>
  <si>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</si>
  <si>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</si>
  <si>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</si>
  <si>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</si>
  <si>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</si>
  <si>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</si>
  <si>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</si>
  <si>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</si>
  <si>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</si>
  <si>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</si>
  <si>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</si>
  <si>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</si>
  <si>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</si>
  <si>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</si>
  <si>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</si>
  <si>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</si>
  <si>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</si>
  <si>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</si>
  <si>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</si>
  <si>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</si>
  <si>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</si>
  <si>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</si>
  <si>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</si>
  <si>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</si>
  <si>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</si>
  <si>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</si>
  <si>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</si>
  <si>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</si>
  <si>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</si>
  <si>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</si>
  <si>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</si>
  <si>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</si>
  <si>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</si>
  <si>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</si>
  <si>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</si>
  <si>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</si>
  <si>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</si>
  <si>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</si>
  <si>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</si>
  <si>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</si>
  <si>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</si>
  <si>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</si>
  <si>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</si>
  <si>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</si>
  <si>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</si>
  <si>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</si>
  <si>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</si>
  <si>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</si>
  <si>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</si>
  <si>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</si>
  <si>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</si>
  <si>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</si>
  <si>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</si>
  <si>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</si>
  <si>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</si>
  <si>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</si>
  <si>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</si>
  <si>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</si>
  <si>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</si>
  <si>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</si>
  <si>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</si>
  <si>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</si>
  <si>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</si>
  <si>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</si>
  <si>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</si>
  <si>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</si>
  <si>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</si>
  <si>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</si>
  <si>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</si>
  <si>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</si>
  <si>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</si>
  <si>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</si>
  <si>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</si>
  <si>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</si>
  <si>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</si>
  <si>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</si>
  <si>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</si>
  <si>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</si>
  <si>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</si>
  <si>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</si>
  <si>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</si>
  <si>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</si>
  <si>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</si>
  <si>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</si>
  <si>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</si>
  <si>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</si>
  <si>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</si>
  <si>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</si>
  <si>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</si>
  <si>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</si>
  <si>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</si>
  <si>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</si>
  <si>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</si>
  <si>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</si>
  <si>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</si>
  <si>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</si>
  <si>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</si>
  <si>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</si>
  <si>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</si>
  <si>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</si>
  <si>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</si>
  <si>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</si>
  <si>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</si>
  <si>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</si>
  <si>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</si>
  <si>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</si>
  <si>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</si>
  <si>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</si>
  <si>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</si>
  <si>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</si>
  <si>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</si>
  <si>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</si>
  <si>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</si>
  <si>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</si>
  <si>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</si>
  <si>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</si>
  <si>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</si>
  <si>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</si>
  <si>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</si>
  <si>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</si>
  <si>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</si>
  <si>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</si>
  <si>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</si>
  <si>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</si>
  <si>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</si>
  <si>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</si>
  <si>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</si>
  <si>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</si>
  <si>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</si>
  <si>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</si>
  <si>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</si>
  <si>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</si>
  <si>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</si>
  <si>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</si>
  <si>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</si>
  <si>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</si>
  <si>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</si>
  <si>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</si>
  <si>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</si>
  <si>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</si>
  <si>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</si>
  <si>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</si>
  <si>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</si>
  <si>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</si>
  <si>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</si>
  <si>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</si>
  <si>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</si>
  <si>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</si>
  <si>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</si>
  <si>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</si>
  <si>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</si>
  <si>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</si>
  <si>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</si>
  <si>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</si>
  <si>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</si>
  <si>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</si>
  <si>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</si>
  <si>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</si>
  <si>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</si>
  <si>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</si>
  <si>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</si>
  <si>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</si>
  <si>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</si>
  <si>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</si>
  <si>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</si>
  <si>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</si>
  <si>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</si>
  <si>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</si>
  <si>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</si>
  <si>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</si>
  <si>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</si>
  <si>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</si>
  <si>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</si>
  <si>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</si>
  <si>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</si>
  <si>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</si>
  <si>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</si>
  <si>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</si>
  <si>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</si>
  <si>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</si>
  <si>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</si>
  <si>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</si>
  <si>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</si>
  <si>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</si>
  <si>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</si>
  <si>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</si>
  <si>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</si>
  <si>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</si>
  <si>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</si>
  <si>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</si>
  <si>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</si>
  <si>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</si>
  <si>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</si>
  <si>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</si>
  <si>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</si>
  <si>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</si>
  <si>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</si>
  <si>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</si>
  <si>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</si>
  <si>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</si>
  <si>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</si>
  <si>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</si>
  <si>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</si>
  <si>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</si>
  <si>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</si>
  <si>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</si>
  <si>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</si>
  <si>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</si>
  <si>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</si>
  <si>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</si>
  <si>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</si>
  <si>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</si>
  <si>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</si>
  <si>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</si>
  <si>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</si>
  <si>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</si>
  <si>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</si>
  <si>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</si>
  <si>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</si>
  <si>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</si>
  <si>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</si>
  <si>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</si>
  <si>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</si>
  <si>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</si>
  <si>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</si>
  <si>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</si>
  <si>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</si>
  <si>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</si>
  <si>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</si>
  <si>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</si>
  <si>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</si>
  <si>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</si>
  <si>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</si>
  <si>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</si>
  <si>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</si>
  <si>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</si>
  <si>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</si>
  <si>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</si>
  <si>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</si>
  <si>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</si>
  <si>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</si>
  <si>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</si>
  <si>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</si>
  <si>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</si>
  <si>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</si>
  <si>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</si>
  <si>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</si>
  <si>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</si>
  <si>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</si>
  <si>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</si>
  <si>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</si>
  <si>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</si>
  <si>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</si>
  <si>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</si>
  <si>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</si>
  <si>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</si>
  <si>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</si>
  <si>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</si>
  <si>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</si>
  <si>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</si>
  <si>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</si>
  <si>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</si>
  <si>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</si>
  <si>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</si>
  <si>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</si>
  <si>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</si>
  <si>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</si>
  <si>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</si>
  <si>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</si>
  <si>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</si>
  <si>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</si>
  <si>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</si>
  <si>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</si>
  <si>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</si>
  <si>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</si>
  <si>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</si>
  <si>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</si>
  <si>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</si>
  <si>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</si>
  <si>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</si>
  <si>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</si>
  <si>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</si>
  <si>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</si>
  <si>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</si>
  <si>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</si>
  <si>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</si>
  <si>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</si>
  <si>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</si>
  <si>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</si>
  <si>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</si>
  <si>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</si>
  <si>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</si>
  <si>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</si>
  <si>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</si>
  <si>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</si>
  <si>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</si>
  <si>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</si>
  <si>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</si>
  <si>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</si>
  <si>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</si>
  <si>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</si>
  <si>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</si>
  <si>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</si>
  <si>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</si>
  <si>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</si>
  <si>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</si>
  <si>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</si>
  <si>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</si>
  <si>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</si>
  <si>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</si>
  <si>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</si>
  <si>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</si>
  <si>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</si>
  <si>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</si>
  <si>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</si>
  <si>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</si>
  <si>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</si>
  <si>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</si>
  <si>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</si>
  <si>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</si>
  <si>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</si>
  <si>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</si>
  <si>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</si>
  <si>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</si>
  <si>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</si>
  <si>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</si>
  <si>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</si>
  <si>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</si>
  <si>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</si>
  <si>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</si>
  <si>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</si>
  <si>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</si>
  <si>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</si>
  <si>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</si>
  <si>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</si>
  <si>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</si>
  <si>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</si>
  <si>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</si>
  <si>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</si>
  <si>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</si>
  <si>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</si>
  <si>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</si>
  <si>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</si>
  <si>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</si>
  <si>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</si>
  <si>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</si>
  <si>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</si>
  <si>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</si>
  <si>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</si>
  <si>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</si>
  <si>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</si>
  <si>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</si>
  <si>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</si>
  <si>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</si>
  <si>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</si>
  <si>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</si>
  <si>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</si>
  <si>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</si>
  <si>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</si>
  <si>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</si>
  <si>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</si>
  <si>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</si>
  <si>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</si>
  <si>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</si>
  <si>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</si>
  <si>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</si>
  <si>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</si>
  <si>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</si>
  <si>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</si>
  <si>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</si>
  <si>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</si>
  <si>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</si>
  <si>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</si>
  <si>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</si>
  <si>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</si>
  <si>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</si>
  <si>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</si>
  <si>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</si>
  <si>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</si>
  <si>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</si>
  <si>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</si>
  <si>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</si>
  <si>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</si>
  <si>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</si>
  <si>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</si>
  <si>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</si>
  <si>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</si>
  <si>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</si>
  <si>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</si>
  <si>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</si>
  <si>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</si>
  <si>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</si>
  <si>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</si>
  <si>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</si>
  <si>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</si>
  <si>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</si>
  <si>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</si>
  <si>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</si>
  <si>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</si>
  <si>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</si>
  <si>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</si>
  <si>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</si>
  <si>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</si>
  <si>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</si>
  <si>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</si>
  <si>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</si>
  <si>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</si>
  <si>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</si>
  <si>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</si>
  <si>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</si>
  <si>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</si>
  <si>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</si>
  <si>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</si>
  <si>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</si>
  <si>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</si>
  <si>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</si>
  <si>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</si>
  <si>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</si>
  <si>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</si>
  <si>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</si>
  <si>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</si>
  <si>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</si>
  <si>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</si>
  <si>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</si>
  <si>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</si>
  <si>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</si>
  <si>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</si>
  <si>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</si>
  <si>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</si>
  <si>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</si>
  <si>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</si>
  <si>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</si>
  <si>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</si>
  <si>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</si>
  <si>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</si>
  <si>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</si>
  <si>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</si>
  <si>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</si>
  <si>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</si>
  <si>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</si>
  <si>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</si>
  <si>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</si>
  <si>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</si>
  <si>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</si>
  <si>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</si>
  <si>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</si>
  <si>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</si>
  <si>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</si>
  <si>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</si>
  <si>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</si>
  <si>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</si>
  <si>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</si>
  <si>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</si>
  <si>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</si>
  <si>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</si>
  <si>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</si>
  <si>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</si>
  <si>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</si>
  <si>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</si>
  <si>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</si>
  <si>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</si>
  <si>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</si>
  <si>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</si>
  <si>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</si>
  <si>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</si>
  <si>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</si>
  <si>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</si>
  <si>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</si>
  <si>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</si>
  <si>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</si>
  <si>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</si>
  <si>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</si>
  <si>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</si>
  <si>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</si>
  <si>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</si>
  <si>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</si>
  <si>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</si>
  <si>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</si>
  <si>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</si>
  <si>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</si>
  <si>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</si>
  <si>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</si>
  <si>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</si>
  <si>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</si>
  <si>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</si>
  <si>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</si>
  <si>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</si>
  <si>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</si>
  <si>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</si>
  <si>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</si>
  <si>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</si>
  <si>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</si>
  <si>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</si>
  <si>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</si>
  <si>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</si>
  <si>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</si>
  <si>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</si>
  <si>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</si>
  <si>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</si>
  <si>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</si>
  <si>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</si>
  <si>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</si>
  <si>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</si>
  <si>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</si>
  <si>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</si>
  <si>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</si>
  <si>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</si>
  <si>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</si>
  <si>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</si>
  <si>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</si>
  <si>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</si>
  <si>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</si>
  <si>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</si>
  <si>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</si>
  <si>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</si>
  <si>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</si>
  <si>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</si>
  <si>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</si>
  <si>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</si>
  <si>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</si>
  <si>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</si>
  <si>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</si>
  <si>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</si>
  <si>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</si>
  <si>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</si>
  <si>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</si>
  <si>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</si>
  <si>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</si>
  <si>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</si>
  <si>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</si>
  <si>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</si>
  <si>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</si>
  <si>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</si>
  <si>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</si>
  <si>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</si>
  <si>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</si>
  <si>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</si>
  <si>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</si>
  <si>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</si>
  <si>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</si>
  <si>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</si>
  <si>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</si>
  <si>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</si>
  <si>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</si>
  <si>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</si>
  <si>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</si>
  <si>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</si>
  <si>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</si>
  <si>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</si>
  <si>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</si>
  <si>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</si>
  <si>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</si>
  <si>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</si>
  <si>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</si>
  <si>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</si>
  <si>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</si>
  <si>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</si>
  <si>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</si>
  <si>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</si>
  <si>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</si>
  <si>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</si>
  <si>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</si>
  <si>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</si>
  <si>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</si>
  <si>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</si>
  <si>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</si>
  <si>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</si>
  <si>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</si>
  <si>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</si>
  <si>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</si>
  <si>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</si>
  <si>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</si>
  <si>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</si>
  <si>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</si>
  <si>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</si>
  <si>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</si>
  <si>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</si>
  <si>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</si>
  <si>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</si>
  <si>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</si>
  <si>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</si>
  <si>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</si>
  <si>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</si>
  <si>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</si>
  <si>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</si>
  <si>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</si>
  <si>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</si>
  <si>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</si>
  <si>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</si>
  <si>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</si>
  <si>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</si>
  <si>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</si>
  <si>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</si>
  <si>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</si>
  <si>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</si>
  <si>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</si>
  <si>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</si>
  <si>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</si>
  <si>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</si>
  <si>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</si>
  <si>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</si>
  <si>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</si>
  <si>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</si>
  <si>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</si>
  <si>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</si>
  <si>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</si>
  <si>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</si>
  <si>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</si>
  <si>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</si>
  <si>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</si>
  <si>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</si>
  <si>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</si>
  <si>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</si>
  <si>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</si>
  <si>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</si>
  <si>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</si>
  <si>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</si>
  <si>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</si>
  <si>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</si>
  <si>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</si>
  <si>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</si>
  <si>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</si>
  <si>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</si>
  <si>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</si>
  <si>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</si>
  <si>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</si>
  <si>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</si>
  <si>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</si>
  <si>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</si>
  <si>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</si>
  <si>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</si>
  <si>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</si>
  <si>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</si>
  <si>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</si>
  <si>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</si>
  <si>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</si>
  <si>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</si>
  <si>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</si>
  <si>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</si>
  <si>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</si>
  <si>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</si>
  <si>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</si>
  <si>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</si>
  <si>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</si>
  <si>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</si>
  <si>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</si>
  <si>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</si>
  <si>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</si>
  <si>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</si>
  <si>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</si>
  <si>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</si>
  <si>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</si>
  <si>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</si>
  <si>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</si>
  <si>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</si>
  <si>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</si>
  <si>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</si>
  <si>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</si>
  <si>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</si>
  <si>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</si>
  <si>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</si>
  <si>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</si>
  <si>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</si>
  <si>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</si>
  <si>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</si>
  <si>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</si>
  <si>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</si>
  <si>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</si>
  <si>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</si>
  <si>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</si>
  <si>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</si>
  <si>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</si>
  <si>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</si>
  <si>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</si>
  <si>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</si>
  <si>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</si>
  <si>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</si>
  <si>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</si>
  <si>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</si>
  <si>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</si>
  <si>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</si>
  <si>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</si>
  <si>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</si>
  <si>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</si>
  <si>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</si>
  <si>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</si>
  <si>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</si>
  <si>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</si>
  <si>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</si>
  <si>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</si>
  <si>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</si>
  <si>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</si>
  <si>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</si>
  <si>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</si>
  <si>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</si>
  <si>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</si>
  <si>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</si>
  <si>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</si>
  <si>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</si>
  <si>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</si>
  <si>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</si>
  <si>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</si>
  <si>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</si>
  <si>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</si>
  <si>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</si>
  <si>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</si>
  <si>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</si>
  <si>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</si>
  <si>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</si>
  <si>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</si>
  <si>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</si>
  <si>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</si>
  <si>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</si>
  <si>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</si>
  <si>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</si>
  <si>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</si>
  <si>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</si>
  <si>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</si>
  <si>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</si>
  <si>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</si>
  <si>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</si>
  <si>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</si>
  <si>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</si>
  <si>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</si>
  <si>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</si>
  <si>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</si>
  <si>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</si>
  <si>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</si>
  <si>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</si>
  <si>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</si>
  <si>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</si>
  <si>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</si>
  <si>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</si>
  <si>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</si>
  <si>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</si>
  <si>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</si>
  <si>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</si>
  <si>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</si>
  <si>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</si>
  <si>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</si>
  <si>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</si>
  <si>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</si>
  <si>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</si>
  <si>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</si>
  <si>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</si>
  <si>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</si>
  <si>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</si>
  <si>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</si>
  <si>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</si>
  <si>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</si>
  <si>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</si>
  <si>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</si>
  <si>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</si>
  <si>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</si>
  <si>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</si>
  <si>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</si>
  <si>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</si>
  <si>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</si>
  <si>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</si>
  <si>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</si>
  <si>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</si>
  <si>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</si>
  <si>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</si>
  <si>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</si>
  <si>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</si>
  <si>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</si>
  <si>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</si>
  <si>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</si>
  <si>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</si>
  <si>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</si>
  <si>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</si>
  <si>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</si>
  <si>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</si>
  <si>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</si>
  <si>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</si>
  <si>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</si>
  <si>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</si>
  <si>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</si>
  <si>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</si>
  <si>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</si>
  <si>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</si>
  <si>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</si>
  <si>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</si>
  <si>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</si>
  <si>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</si>
  <si>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</si>
  <si>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</si>
  <si>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</si>
  <si>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</si>
  <si>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</si>
  <si>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</si>
  <si>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</si>
  <si>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</si>
  <si>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</si>
  <si>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</si>
  <si>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</si>
  <si>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</si>
  <si>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</si>
  <si>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</si>
  <si>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</si>
  <si>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</si>
  <si>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</si>
  <si>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</si>
  <si>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</si>
  <si>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</si>
  <si>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</si>
  <si>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</si>
  <si>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</si>
  <si>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</si>
  <si>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</si>
  <si>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</si>
  <si>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</si>
  <si>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</si>
  <si>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</si>
  <si>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</si>
  <si>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</si>
  <si>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</si>
  <si>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</si>
  <si>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</si>
  <si>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</si>
  <si>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</si>
  <si>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</si>
  <si>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</si>
  <si>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</si>
  <si>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</si>
  <si>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</si>
  <si>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</si>
  <si>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</si>
  <si>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</si>
  <si>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</si>
  <si>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</si>
  <si>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</si>
  <si>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</si>
  <si>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</si>
  <si>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</si>
  <si>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</si>
  <si>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</si>
  <si>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</si>
  <si>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</si>
  <si>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</si>
  <si>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</si>
  <si>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</si>
  <si>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</si>
  <si>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</si>
  <si>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</si>
  <si>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</si>
  <si>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</si>
  <si>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</si>
  <si>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</si>
  <si>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</si>
  <si>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</si>
  <si>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</si>
  <si>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</si>
  <si>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</si>
  <si>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</si>
  <si>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</si>
  <si>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</si>
  <si>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</si>
  <si>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</si>
  <si>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</si>
  <si>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</si>
  <si>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</si>
  <si>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</si>
  <si>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</si>
  <si>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</si>
  <si>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</si>
  <si>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</si>
  <si>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</si>
  <si>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</si>
  <si>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</si>
  <si>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</si>
  <si>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</si>
  <si>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</si>
  <si>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</si>
  <si>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</si>
  <si>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</si>
  <si>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</si>
  <si>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</si>
  <si>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</si>
  <si>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</si>
  <si>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</si>
  <si>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</si>
  <si>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</si>
  <si>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</si>
  <si>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</si>
  <si>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</si>
  <si>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</si>
  <si>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</si>
  <si>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</si>
  <si>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</si>
  <si>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</si>
  <si>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</si>
  <si>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</si>
  <si>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</si>
  <si>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</si>
  <si>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</si>
  <si>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</si>
  <si>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</si>
  <si>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</si>
  <si>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</si>
  <si>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</si>
  <si>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</si>
  <si>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</si>
  <si>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</si>
  <si>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</si>
  <si>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</si>
  <si>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</si>
  <si>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</si>
  <si>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</si>
  <si>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</si>
  <si>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</si>
  <si>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</si>
  <si>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</si>
  <si>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</si>
  <si>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</si>
  <si>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</si>
  <si>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</si>
  <si>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</si>
  <si>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</si>
  <si>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</si>
  <si>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</si>
  <si>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</si>
  <si>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</si>
  <si>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</si>
  <si>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</si>
  <si>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</si>
  <si>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</si>
  <si>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</si>
  <si>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</si>
  <si>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</si>
  <si>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</si>
  <si>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</si>
  <si>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</si>
  <si>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</si>
  <si>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</si>
  <si>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</si>
  <si>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</si>
  <si>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</si>
  <si>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</si>
  <si>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</si>
  <si>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</si>
  <si>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</si>
  <si>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</si>
  <si>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</si>
  <si>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</si>
  <si>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</si>
  <si>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</si>
  <si>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</si>
  <si>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</si>
  <si>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</si>
  <si>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</si>
  <si>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</si>
  <si>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</si>
  <si>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</si>
  <si>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</si>
  <si>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</si>
  <si>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</si>
  <si>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</si>
  <si>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</si>
  <si>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</si>
  <si>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</si>
  <si>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</si>
  <si>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</si>
  <si>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</si>
  <si>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</si>
  <si>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</si>
  <si>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</si>
  <si>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</si>
  <si>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</si>
  <si>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</si>
  <si>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</si>
  <si>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</si>
  <si>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</si>
  <si>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</si>
  <si>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</si>
  <si>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</si>
  <si>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</si>
  <si>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</si>
  <si>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</si>
  <si>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</si>
  <si>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</si>
  <si>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</si>
  <si>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</si>
  <si>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</si>
  <si>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</si>
  <si>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</si>
  <si>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</si>
  <si>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</si>
  <si>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</si>
  <si>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</si>
  <si>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</si>
  <si>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</si>
  <si>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</si>
  <si>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</si>
  <si>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</si>
  <si>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</si>
  <si>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</si>
  <si>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</si>
  <si>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</si>
  <si>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</si>
  <si>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</si>
  <si>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</si>
  <si>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</si>
  <si>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</si>
  <si>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</si>
  <si>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</si>
  <si>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</si>
  <si>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</si>
  <si>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</si>
  <si>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</si>
  <si>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</si>
  <si>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</si>
  <si>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</si>
  <si>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</si>
  <si>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</si>
  <si>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</si>
  <si>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</si>
  <si>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</si>
  <si>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</si>
  <si>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</si>
  <si>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</si>
  <si>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</si>
  <si>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</si>
  <si>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</si>
  <si>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</si>
  <si>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</si>
  <si>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</si>
  <si>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</si>
  <si>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</si>
  <si>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</si>
  <si>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</si>
  <si>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</si>
  <si>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</si>
  <si>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</si>
  <si>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</si>
  <si>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</si>
  <si>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</si>
  <si>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</si>
  <si>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</si>
  <si>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</si>
  <si>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</si>
  <si>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</si>
  <si>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</si>
  <si>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</si>
  <si>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</si>
  <si>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</si>
  <si>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</si>
  <si>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</si>
  <si>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</si>
  <si>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</si>
  <si>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</si>
  <si>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</si>
  <si>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</si>
  <si>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</si>
  <si>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</si>
  <si>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</si>
  <si>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</si>
  <si>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</si>
  <si>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</si>
  <si>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</si>
  <si>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</si>
  <si>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</si>
  <si>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</si>
  <si>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</si>
  <si>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</si>
  <si>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</si>
  <si>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</si>
  <si>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</si>
  <si>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</si>
  <si>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</si>
  <si>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</si>
  <si>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</si>
  <si>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</si>
  <si>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</si>
  <si>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</si>
  <si>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</si>
  <si>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</si>
  <si>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</si>
  <si>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</si>
  <si>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</si>
  <si>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</si>
  <si>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</si>
  <si>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</si>
  <si>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</si>
  <si>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</si>
  <si>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</si>
  <si>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</si>
  <si>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</si>
  <si>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</si>
  <si>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</si>
  <si>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</si>
  <si>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</si>
  <si>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</si>
  <si>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</si>
  <si>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</si>
  <si>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</si>
  <si>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</si>
  <si>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</si>
  <si>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</si>
  <si>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</si>
  <si>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</si>
  <si>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</si>
  <si>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</si>
  <si>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</si>
  <si>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</si>
  <si>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</si>
  <si>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</si>
  <si>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</si>
  <si>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</si>
  <si>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</si>
  <si>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</si>
  <si>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</si>
  <si>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</si>
  <si>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</si>
  <si>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</si>
  <si>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</si>
  <si>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</si>
  <si>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</si>
  <si>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</si>
  <si>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</si>
  <si>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</si>
  <si>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</si>
  <si>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</si>
  <si>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</si>
  <si>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</si>
  <si>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</si>
  <si>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</si>
  <si>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</si>
  <si>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</si>
  <si>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</si>
  <si>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</si>
  <si>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</si>
  <si>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</si>
  <si>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</si>
  <si>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</si>
  <si>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</si>
  <si>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</si>
  <si>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</si>
  <si>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</si>
  <si>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</si>
  <si>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</si>
  <si>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</si>
  <si>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</si>
  <si>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</si>
  <si>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</si>
  <si>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</si>
  <si>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</si>
  <si>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</si>
  <si>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</si>
  <si>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</si>
  <si>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</si>
  <si>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</si>
  <si>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</si>
  <si>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</si>
  <si>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</si>
  <si>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</si>
  <si>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</si>
  <si>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</si>
  <si>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</si>
  <si>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</si>
  <si>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</si>
  <si>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</si>
  <si>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</si>
  <si>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</si>
  <si>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</si>
  <si>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</si>
  <si>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</si>
  <si>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</si>
  <si>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</si>
  <si>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</si>
  <si>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</si>
  <si>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</si>
  <si>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</si>
  <si>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</si>
  <si>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</si>
  <si>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</si>
  <si>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</si>
  <si>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</si>
  <si>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</si>
  <si>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</si>
  <si>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</si>
  <si>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</si>
  <si>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</si>
  <si>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</si>
  <si>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</si>
  <si>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</si>
  <si>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</si>
  <si>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</si>
  <si>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</si>
  <si>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</si>
  <si>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</si>
  <si>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</si>
  <si>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</si>
  <si>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</si>
  <si>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</si>
  <si>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</si>
  <si>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</si>
  <si>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</si>
  <si>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</si>
  <si>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</si>
  <si>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</si>
  <si>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</si>
  <si>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</si>
  <si>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</si>
  <si>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</si>
  <si>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</si>
  <si>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</si>
  <si>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</si>
  <si>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</si>
  <si>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</si>
  <si>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</si>
  <si>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</si>
  <si>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</si>
  <si>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</si>
  <si>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</si>
  <si>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</si>
  <si>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</si>
  <si>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</si>
  <si>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</si>
  <si>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</si>
  <si>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</si>
  <si>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</si>
  <si>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</si>
  <si>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</si>
  <si>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</si>
  <si>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</si>
  <si>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</si>
  <si>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</si>
  <si>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</si>
  <si>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</si>
  <si>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</si>
  <si>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</si>
  <si>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</si>
  <si>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</si>
  <si>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</si>
  <si>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</si>
  <si>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</si>
  <si>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</si>
  <si>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</si>
  <si>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</si>
  <si>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</si>
  <si>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</si>
  <si>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</si>
  <si>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</si>
  <si>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</si>
  <si>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</si>
  <si>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</si>
  <si>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</si>
  <si>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</si>
  <si>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</si>
  <si>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</si>
  <si>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</si>
  <si>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</si>
  <si>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</si>
  <si>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</si>
  <si>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</si>
  <si>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</si>
  <si>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</si>
  <si>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</si>
  <si>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</si>
  <si>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</si>
  <si>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</si>
  <si>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</si>
  <si>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</si>
  <si>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</si>
  <si>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</si>
  <si>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</si>
  <si>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</si>
  <si>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</si>
  <si>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</si>
  <si>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</si>
  <si>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</si>
  <si>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</si>
  <si>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</si>
  <si>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</si>
  <si>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</si>
  <si>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</si>
  <si>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</si>
  <si>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</si>
  <si>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</si>
  <si>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</si>
  <si>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</si>
  <si>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</si>
  <si>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</si>
  <si>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</si>
  <si>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</si>
  <si>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</si>
  <si>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</si>
  <si>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</si>
  <si>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</si>
  <si>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</si>
  <si>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</si>
  <si>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</si>
  <si>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</si>
  <si>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</si>
  <si>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</si>
  <si>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</si>
  <si>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</si>
  <si>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</si>
  <si>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</si>
  <si>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</si>
  <si>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</si>
  <si>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</si>
  <si>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</si>
  <si>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</si>
  <si>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</si>
  <si>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</si>
  <si>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</si>
  <si>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</si>
  <si>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</si>
  <si>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</si>
  <si>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</si>
  <si>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</si>
  <si>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</si>
  <si>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</si>
  <si>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</si>
  <si>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</si>
  <si>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</si>
  <si>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</si>
  <si>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</si>
  <si>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</si>
  <si>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</si>
  <si>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</si>
  <si>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</si>
  <si>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</si>
  <si>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</si>
  <si>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</si>
  <si>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</si>
  <si>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</si>
  <si>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</si>
  <si>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</si>
  <si>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</si>
  <si>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</si>
  <si>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</si>
  <si>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</si>
  <si>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</si>
  <si>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</si>
  <si>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</si>
  <si>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</si>
  <si>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</si>
  <si>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</si>
  <si>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</si>
  <si>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</si>
  <si>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</si>
  <si>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</si>
  <si>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</si>
  <si>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</si>
  <si>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</si>
  <si>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</si>
  <si>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</si>
  <si>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</si>
  <si>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</si>
  <si>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</si>
  <si>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</si>
  <si>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</si>
  <si>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</si>
  <si>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</si>
  <si>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</si>
  <si>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</si>
  <si>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</si>
  <si>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</si>
  <si>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</si>
  <si>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</si>
  <si>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</si>
  <si>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</si>
  <si>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</si>
  <si>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</si>
  <si>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</si>
  <si>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</si>
  <si>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</si>
  <si>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</si>
  <si>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</si>
  <si>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</si>
  <si>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</si>
  <si>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</si>
  <si>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</si>
  <si>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</si>
  <si>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</si>
  <si>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</si>
  <si>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</si>
  <si>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</si>
  <si>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</si>
  <si>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</si>
  <si>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</si>
  <si>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</si>
  <si>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</si>
  <si>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</si>
  <si>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</si>
  <si>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</si>
  <si>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</si>
  <si>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</si>
  <si>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</si>
  <si>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</si>
  <si>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</si>
  <si>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</si>
  <si>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</si>
  <si>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</si>
  <si>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</si>
  <si>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</si>
  <si>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</si>
  <si>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</si>
  <si>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</si>
  <si>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</si>
  <si>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</si>
  <si>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</si>
  <si>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</si>
  <si>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</si>
  <si>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</si>
  <si>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</si>
  <si>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</si>
  <si>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</si>
  <si>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</si>
  <si>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</si>
  <si>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</si>
  <si>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</si>
  <si>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</si>
  <si>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</si>
  <si>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</si>
  <si>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</si>
  <si>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</si>
  <si>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</si>
  <si>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</si>
  <si>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</si>
  <si>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</si>
  <si>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</si>
  <si>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</si>
  <si>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</si>
  <si>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</si>
  <si>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</si>
  <si>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</si>
  <si>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</si>
  <si>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</si>
  <si>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</si>
  <si>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</si>
  <si>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</si>
  <si>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</si>
  <si>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</si>
  <si>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</si>
  <si>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</si>
  <si>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</si>
  <si>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</si>
  <si>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</si>
  <si>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</si>
  <si>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</si>
  <si>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</si>
  <si>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</si>
  <si>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</si>
  <si>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</si>
  <si>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</si>
  <si>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</si>
  <si>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</si>
  <si>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</si>
  <si>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</si>
  <si>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</si>
  <si>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</si>
  <si>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</si>
  <si>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</si>
  <si>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</si>
  <si>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</si>
  <si>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</si>
  <si>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</si>
  <si>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</si>
  <si>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</si>
  <si>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</si>
  <si>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</si>
  <si>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</si>
  <si>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</si>
  <si>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</si>
  <si>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</si>
  <si>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</si>
  <si>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</si>
  <si>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</si>
  <si>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</si>
  <si>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</si>
  <si>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</si>
  <si>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</si>
  <si>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</si>
  <si>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</si>
  <si>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</si>
  <si>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</si>
  <si>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</si>
  <si>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</si>
  <si>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</si>
  <si>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</si>
  <si>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</si>
  <si>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</si>
  <si>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</si>
  <si>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</si>
  <si>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</si>
  <si>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</si>
  <si>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</si>
  <si>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</si>
  <si>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</si>
  <si>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</si>
  <si>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</si>
  <si>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</si>
  <si>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</si>
  <si>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</si>
  <si>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</si>
  <si>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</si>
  <si>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</si>
  <si>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</si>
  <si>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</si>
  <si>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</si>
  <si>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</si>
  <si>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</si>
  <si>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</si>
  <si>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</si>
  <si>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</si>
  <si>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</si>
  <si>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</si>
  <si>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</si>
  <si>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</si>
  <si>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</si>
  <si>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</si>
  <si>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</si>
  <si>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</si>
  <si>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</si>
  <si>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</si>
  <si>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</si>
  <si>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</si>
  <si>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</si>
  <si>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</si>
  <si>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</si>
  <si>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</si>
  <si>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</si>
  <si>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</si>
  <si>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</si>
  <si>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</si>
  <si>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</si>
  <si>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</si>
  <si>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</si>
  <si>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</si>
  <si>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</si>
  <si>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</si>
  <si>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</si>
  <si>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</si>
  <si>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</si>
  <si>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</si>
  <si>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</si>
  <si>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</si>
  <si>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</si>
  <si>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</si>
  <si>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</si>
  <si>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</si>
  <si>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</si>
  <si>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</si>
  <si>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</si>
  <si>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</si>
  <si>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</si>
  <si>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</si>
  <si>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</si>
  <si>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</si>
  <si>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</si>
  <si>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</si>
  <si>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</si>
  <si>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</si>
  <si>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</si>
  <si>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</si>
  <si>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</si>
  <si>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</si>
  <si>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</si>
  <si>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</si>
  <si>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</si>
  <si>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</si>
  <si>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</si>
  <si>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</si>
  <si>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</si>
  <si>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</si>
  <si>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</si>
  <si>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</si>
  <si>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</si>
  <si>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</si>
  <si>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</si>
  <si>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</si>
  <si>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</si>
  <si>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</si>
  <si>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</si>
  <si>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</si>
  <si>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</si>
  <si>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</si>
  <si>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</si>
  <si>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</si>
  <si>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</si>
  <si>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</si>
  <si>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</si>
  <si>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</si>
  <si>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</si>
  <si>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</si>
  <si>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</si>
  <si>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</si>
  <si>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</si>
  <si>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</si>
  <si>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</si>
  <si>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</si>
  <si>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</si>
  <si>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</si>
  <si>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</si>
  <si>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</si>
  <si>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</si>
  <si>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</si>
  <si>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</si>
  <si>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</si>
  <si>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</si>
  <si>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</si>
  <si>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</si>
  <si>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</si>
  <si>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</si>
  <si>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</si>
  <si>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</si>
  <si>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</si>
  <si>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</si>
  <si>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</si>
  <si>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</si>
  <si>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</si>
  <si>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</si>
  <si>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</si>
  <si>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</si>
  <si>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</si>
  <si>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</si>
  <si>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</si>
  <si>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</si>
  <si>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</si>
  <si>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</si>
  <si>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</si>
  <si>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</si>
  <si>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</si>
  <si>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</si>
  <si>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</si>
  <si>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</si>
  <si>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</si>
  <si>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</si>
  <si>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</si>
  <si>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</si>
  <si>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</si>
  <si>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</si>
  <si>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</si>
  <si>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</si>
  <si>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</si>
  <si>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</si>
  <si>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</si>
  <si>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</si>
  <si>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</si>
  <si>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</si>
  <si>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</si>
  <si>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</si>
  <si>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</si>
  <si>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</si>
  <si>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</si>
  <si>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</si>
  <si>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</si>
  <si>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</si>
  <si>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</si>
  <si>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</si>
  <si>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</si>
  <si>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</si>
  <si>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</si>
  <si>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</si>
  <si>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</si>
  <si>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</si>
  <si>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</si>
  <si>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</si>
  <si>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</si>
  <si>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</si>
  <si>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</si>
  <si>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</si>
  <si>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</si>
  <si>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</si>
  <si>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</si>
  <si>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</si>
  <si>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</si>
  <si>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</si>
  <si>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</si>
  <si>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</si>
  <si>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</si>
  <si>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</si>
  <si>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</si>
  <si>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</si>
  <si>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</si>
  <si>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</si>
  <si>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</si>
  <si>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</si>
  <si>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</si>
  <si>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</si>
  <si>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</si>
  <si>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</si>
  <si>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</si>
  <si>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</si>
  <si>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</si>
  <si>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</si>
  <si>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</si>
  <si>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</si>
  <si>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</si>
  <si>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</si>
  <si>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</si>
  <si>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</si>
  <si>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</si>
  <si>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</si>
  <si>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</si>
  <si>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</si>
  <si>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</si>
  <si>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</si>
  <si>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</si>
  <si>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</si>
  <si>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</si>
  <si>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</si>
  <si>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</si>
  <si>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</si>
  <si>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</si>
  <si>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</si>
  <si>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</si>
  <si>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</si>
  <si>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</si>
  <si>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</si>
  <si>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</si>
  <si>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</si>
  <si>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</si>
  <si>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</si>
  <si>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</si>
  <si>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</si>
  <si>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</si>
  <si>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</si>
  <si>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</si>
  <si>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</si>
  <si>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</si>
  <si>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</si>
  <si>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</si>
  <si>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</si>
  <si>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</si>
  <si>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</si>
  <si>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</si>
  <si>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</si>
  <si>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</si>
  <si>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</si>
  <si>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</si>
  <si>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</si>
  <si>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</si>
  <si>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</si>
  <si>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</si>
  <si>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</si>
  <si>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</si>
  <si>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</si>
  <si>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</si>
  <si>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</si>
  <si>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</si>
  <si>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</si>
  <si>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</si>
  <si>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</si>
  <si>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</si>
  <si>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</si>
  <si>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</si>
  <si>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</si>
  <si>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</si>
  <si>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</si>
  <si>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</si>
  <si>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</si>
  <si>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</si>
  <si>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</si>
  <si>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</si>
  <si>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</si>
  <si>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</si>
  <si>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</si>
  <si>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</si>
  <si>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</si>
  <si>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</si>
  <si>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</si>
  <si>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</si>
  <si>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</si>
  <si>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</si>
  <si>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</si>
  <si>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</si>
  <si>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</si>
  <si>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</si>
  <si>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</si>
  <si>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</si>
  <si>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</si>
  <si>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</si>
  <si>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</si>
  <si>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</si>
  <si>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</si>
  <si>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</si>
  <si>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</si>
  <si>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</si>
  <si>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</si>
  <si>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</si>
  <si>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</si>
  <si>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</si>
  <si>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</si>
  <si>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</si>
  <si>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</si>
  <si>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</si>
  <si>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</si>
  <si>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</si>
  <si>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</si>
  <si>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</si>
  <si>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</si>
  <si>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</si>
  <si>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</si>
  <si>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</si>
  <si>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</si>
  <si>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</si>
  <si>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</si>
  <si>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</si>
  <si>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</si>
  <si>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</si>
  <si>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</si>
  <si>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</si>
  <si>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</si>
  <si>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</si>
  <si>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</si>
  <si>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</si>
  <si>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</si>
  <si>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</si>
  <si>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</si>
  <si>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</si>
  <si>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</si>
  <si>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</si>
  <si>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</si>
  <si>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</si>
  <si>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</si>
  <si>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</si>
  <si>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</si>
  <si>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</si>
  <si>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</si>
  <si>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</si>
  <si>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</si>
  <si>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</si>
  <si>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</si>
  <si>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</si>
  <si>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</si>
  <si>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</si>
  <si>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</si>
  <si>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</si>
  <si>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</si>
  <si>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</si>
  <si>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</si>
  <si>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</si>
  <si>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</si>
  <si>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</si>
  <si>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</si>
  <si>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</si>
  <si>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</si>
  <si>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</si>
  <si>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</si>
  <si>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</si>
  <si>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</si>
  <si>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</si>
  <si>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</si>
  <si>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</si>
  <si>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</si>
  <si>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</si>
  <si>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</si>
  <si>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</si>
  <si>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</si>
  <si>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</si>
  <si>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</si>
  <si>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</si>
  <si>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</si>
  <si>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</si>
  <si>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</si>
  <si>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</si>
  <si>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</si>
  <si>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</si>
  <si>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</si>
  <si>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</si>
  <si>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</si>
  <si>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</si>
  <si>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</si>
  <si>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</si>
  <si>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</si>
  <si>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</si>
  <si>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</si>
  <si>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</si>
  <si>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</si>
  <si>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</si>
  <si>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</si>
  <si>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</si>
  <si>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</si>
  <si>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</si>
  <si>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</si>
  <si>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</si>
  <si>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</si>
  <si>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</si>
  <si>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</si>
  <si>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</si>
  <si>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</si>
  <si>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</si>
  <si>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</si>
  <si>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</si>
  <si>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</si>
  <si>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</si>
  <si>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</si>
  <si>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</si>
  <si>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</si>
  <si>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</si>
  <si>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</si>
  <si>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</si>
  <si>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</si>
  <si>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</si>
  <si>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</si>
  <si>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</si>
  <si>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</si>
  <si>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</si>
  <si>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</si>
  <si>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</si>
  <si>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</si>
  <si>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</si>
  <si>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</si>
  <si>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</si>
  <si>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</si>
  <si>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</si>
  <si>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</si>
  <si>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</si>
  <si>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</si>
  <si>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</si>
  <si>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</si>
  <si>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</si>
  <si>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</si>
  <si>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</si>
  <si>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</si>
  <si>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</si>
  <si>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</si>
  <si>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</si>
  <si>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</si>
  <si>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</si>
  <si>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</si>
  <si>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</si>
  <si>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</si>
  <si>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</si>
  <si>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</si>
  <si>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</si>
  <si>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</si>
  <si>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</si>
  <si>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</si>
  <si>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</si>
  <si>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</si>
  <si>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</si>
  <si>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</si>
  <si>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</si>
  <si>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</si>
  <si>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</si>
  <si>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</si>
  <si>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</si>
  <si>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</si>
  <si>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</si>
  <si>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</si>
  <si>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</si>
  <si>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</si>
  <si>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</si>
  <si>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</si>
  <si>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</si>
  <si>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</si>
  <si>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</si>
  <si>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</si>
  <si>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</si>
  <si>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</si>
  <si>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</si>
  <si>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</si>
  <si>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</si>
  <si>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</si>
  <si>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</si>
  <si>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</si>
  <si>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</si>
  <si>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</si>
  <si>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</si>
  <si>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</si>
  <si>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</si>
  <si>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</si>
  <si>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</si>
  <si>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</si>
  <si>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</si>
  <si>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</si>
  <si>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</si>
  <si>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</si>
  <si>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</si>
  <si>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</si>
  <si>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</si>
  <si>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</si>
  <si>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</si>
  <si>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</si>
  <si>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</si>
  <si>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</si>
  <si>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</si>
  <si>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</si>
  <si>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</si>
  <si>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</si>
  <si>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</si>
  <si>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</si>
  <si>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</si>
  <si>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</si>
  <si>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</si>
  <si>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</si>
  <si>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</si>
  <si>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</si>
  <si>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</si>
  <si>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</si>
  <si>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</si>
  <si>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</si>
  <si>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</si>
  <si>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</si>
  <si>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</si>
  <si>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</si>
  <si>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</si>
  <si>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</si>
  <si>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</si>
  <si>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</si>
  <si>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</si>
  <si>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</si>
  <si>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</si>
  <si>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</si>
  <si>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</si>
  <si>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</si>
  <si>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</si>
  <si>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</si>
  <si>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</si>
  <si>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</si>
  <si>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</si>
  <si>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</si>
  <si>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</si>
  <si>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</si>
  <si>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</si>
  <si>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</si>
  <si>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</si>
  <si>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</si>
  <si>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</si>
  <si>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</si>
  <si>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</si>
  <si>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</si>
  <si>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</si>
  <si>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</si>
  <si>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</si>
  <si>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</si>
  <si>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</si>
  <si>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</si>
  <si>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</si>
  <si>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</si>
  <si>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</si>
  <si>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</si>
  <si>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</si>
  <si>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</si>
  <si>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</si>
  <si>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</si>
  <si>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</si>
  <si>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</si>
  <si>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</si>
  <si>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</si>
  <si>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</si>
  <si>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</si>
  <si>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</si>
  <si>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</si>
  <si>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</si>
  <si>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</si>
  <si>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</si>
  <si>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</si>
  <si>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</si>
  <si>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</si>
  <si>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</si>
  <si>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</si>
  <si>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</si>
  <si>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</si>
  <si>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</si>
  <si>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</si>
  <si>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</si>
  <si>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</si>
  <si>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</si>
  <si>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</si>
  <si>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</si>
  <si>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</si>
  <si>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</si>
  <si>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</si>
  <si>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</si>
  <si>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</si>
  <si>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</si>
  <si>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</si>
  <si>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</si>
  <si>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</si>
  <si>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</si>
  <si>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</si>
  <si>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</si>
  <si>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</si>
  <si>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</si>
  <si>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</si>
  <si>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</si>
  <si>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</si>
  <si>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</si>
  <si>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</si>
  <si>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</si>
  <si>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</si>
  <si>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</si>
  <si>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</si>
  <si>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</si>
  <si>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</si>
  <si>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</si>
  <si>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</si>
  <si>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</si>
  <si>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</si>
  <si>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</si>
  <si>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</si>
  <si>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</si>
  <si>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</si>
  <si>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</si>
  <si>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</si>
  <si>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</si>
  <si>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</si>
  <si>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</si>
  <si>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</si>
  <si>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</si>
  <si>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</si>
  <si>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</si>
  <si>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</si>
  <si>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</si>
  <si>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</si>
  <si>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</si>
  <si>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</si>
  <si>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</si>
  <si>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</si>
  <si>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</si>
  <si>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</si>
  <si>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</si>
  <si>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</si>
  <si>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</si>
  <si>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</si>
  <si>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</si>
  <si>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</si>
  <si>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</si>
  <si>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</si>
  <si>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</si>
  <si>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</si>
  <si>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</si>
  <si>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</si>
  <si>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</si>
  <si>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</si>
  <si>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</si>
  <si>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</si>
  <si>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</si>
  <si>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</si>
  <si>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</si>
  <si>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</si>
  <si>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</si>
  <si>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</si>
  <si>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</si>
  <si>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</si>
  <si>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</si>
  <si>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</si>
  <si>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</si>
  <si>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</si>
  <si>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</si>
  <si>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</si>
  <si>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</si>
  <si>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</si>
  <si>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</si>
  <si>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</si>
  <si>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</si>
  <si>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</si>
  <si>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</si>
  <si>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</si>
  <si>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</si>
  <si>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</si>
  <si>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</si>
  <si>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</si>
  <si>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</si>
  <si>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</si>
  <si>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</si>
  <si>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</si>
  <si>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</si>
  <si>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</si>
  <si>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</si>
  <si>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</si>
  <si>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</si>
  <si>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</si>
  <si>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</si>
  <si>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</si>
  <si>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</si>
  <si>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</si>
  <si>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</si>
  <si>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</si>
  <si>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</si>
  <si>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</si>
  <si>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</si>
  <si>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</si>
  <si>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</si>
  <si>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</si>
  <si>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</si>
  <si>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</si>
  <si>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</si>
  <si>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</si>
  <si>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</si>
  <si>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</si>
  <si>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</si>
  <si>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</si>
  <si>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</si>
  <si>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</si>
  <si>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</si>
  <si>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</si>
  <si>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</si>
  <si>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</si>
  <si>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</si>
  <si>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</si>
  <si>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</si>
  <si>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</si>
  <si>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</si>
  <si>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</si>
  <si>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</si>
  <si>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</si>
  <si>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</si>
  <si>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</si>
  <si>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</si>
  <si>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</si>
  <si>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</si>
  <si>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</si>
  <si>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</si>
  <si>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</si>
  <si>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</si>
  <si>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</si>
  <si>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</si>
  <si>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</si>
  <si>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</si>
  <si>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</si>
  <si>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</si>
  <si>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</si>
  <si>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</si>
  <si>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</si>
  <si>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</si>
  <si>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</si>
  <si>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</si>
  <si>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</si>
  <si>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</si>
  <si>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</si>
  <si>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</si>
  <si>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</si>
  <si>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</si>
  <si>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</si>
  <si>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</si>
  <si>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</si>
  <si>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</si>
  <si>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</si>
  <si>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</si>
  <si>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</si>
  <si>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</si>
  <si>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</si>
  <si>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</si>
  <si>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</si>
  <si>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</si>
  <si>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</si>
  <si>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</si>
  <si>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</si>
  <si>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</si>
  <si>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</si>
  <si>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</si>
  <si>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</si>
  <si>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</si>
  <si>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</si>
  <si>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</si>
  <si>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</si>
  <si>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</si>
  <si>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</si>
  <si>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</si>
  <si>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</si>
  <si>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</si>
  <si>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</si>
  <si>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</si>
  <si>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</si>
  <si>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</si>
  <si>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</si>
  <si>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</si>
  <si>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</si>
  <si>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</si>
  <si>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</si>
  <si>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</si>
  <si>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</si>
  <si>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</si>
  <si>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</si>
  <si>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</si>
  <si>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</si>
  <si>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</si>
  <si>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</si>
  <si>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</si>
  <si>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</si>
  <si>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</si>
  <si>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</si>
  <si>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</si>
  <si>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</si>
  <si>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</si>
  <si>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</si>
  <si>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</si>
  <si>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</si>
  <si>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</si>
  <si>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</si>
  <si>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</si>
  <si>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</si>
  <si>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</si>
  <si>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</si>
  <si>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</si>
  <si>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</si>
  <si>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</si>
  <si>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</si>
  <si>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</si>
  <si>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</si>
  <si>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</si>
  <si>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</si>
  <si>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</si>
  <si>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</si>
  <si>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</si>
  <si>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</si>
  <si>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</si>
  <si>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</si>
  <si>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</si>
  <si>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</si>
  <si>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</si>
  <si>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</si>
  <si>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</si>
  <si>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</si>
  <si>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</si>
  <si>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</si>
  <si>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</si>
  <si>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</si>
  <si>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</si>
  <si>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</si>
  <si>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</si>
  <si>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</si>
  <si>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</si>
  <si>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</si>
  <si>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</si>
  <si>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</si>
  <si>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</si>
  <si>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</si>
  <si>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</si>
  <si>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</si>
  <si>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</si>
  <si>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</si>
  <si>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</si>
  <si>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</si>
  <si>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</si>
  <si>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</si>
  <si>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</si>
  <si>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</si>
  <si>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</si>
  <si>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</si>
  <si>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</si>
  <si>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</si>
  <si>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</si>
  <si>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</si>
  <si>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</si>
  <si>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</si>
  <si>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</si>
  <si>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</si>
  <si>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</si>
  <si>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</si>
  <si>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</si>
  <si>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</si>
  <si>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</si>
  <si>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</si>
  <si>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</si>
  <si>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</si>
  <si>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</si>
  <si>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</si>
  <si>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</si>
  <si>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</si>
  <si>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</si>
  <si>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</si>
  <si>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</si>
  <si>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</si>
  <si>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</si>
  <si>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</si>
  <si>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</si>
  <si>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</si>
  <si>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</si>
  <si>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</si>
  <si>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</si>
  <si>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</si>
  <si>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</si>
  <si>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</si>
  <si>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</si>
  <si>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</si>
  <si>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</si>
  <si>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</si>
  <si>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</si>
  <si>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</si>
  <si>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</si>
  <si>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</si>
  <si>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</si>
  <si>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</si>
  <si>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</si>
  <si>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</si>
  <si>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</si>
  <si>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</si>
  <si>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</si>
  <si>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</si>
  <si>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</si>
  <si>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</si>
  <si>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</si>
  <si>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</si>
  <si>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</si>
  <si>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</si>
  <si>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</si>
  <si>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</si>
  <si>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</si>
  <si>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</si>
  <si>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</si>
  <si>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</si>
  <si>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</si>
  <si>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</si>
  <si>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</si>
  <si>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</si>
  <si>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</si>
  <si>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</si>
  <si>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</si>
  <si>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</si>
  <si>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</si>
  <si>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</si>
  <si>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</si>
  <si>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</si>
  <si>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</si>
  <si>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</si>
  <si>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</si>
  <si>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</si>
  <si>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</si>
  <si>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</si>
  <si>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</si>
  <si>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</si>
  <si>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</si>
  <si>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</si>
  <si>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</si>
  <si>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</si>
  <si>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</si>
  <si>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</si>
  <si>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</si>
  <si>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</si>
  <si>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</si>
  <si>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</si>
  <si>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</si>
  <si>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</si>
  <si>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</si>
  <si>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</si>
  <si>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</si>
  <si>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</si>
  <si>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</si>
  <si>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</si>
  <si>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</si>
  <si>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</si>
  <si>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</si>
  <si>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</si>
  <si>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</si>
  <si>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</si>
  <si>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</si>
  <si>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</si>
  <si>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</si>
  <si>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</si>
  <si>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</si>
  <si>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</si>
  <si>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</si>
  <si>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</si>
  <si>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</si>
  <si>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</si>
  <si>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</si>
  <si>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</si>
  <si>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</si>
  <si>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</si>
  <si>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</si>
  <si>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</si>
  <si>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</si>
  <si>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</si>
  <si>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</si>
  <si>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</si>
  <si>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</si>
  <si>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</si>
  <si>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</si>
  <si>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</si>
  <si>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</si>
  <si>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</si>
  <si>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</si>
  <si>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</si>
  <si>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</si>
  <si>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</si>
  <si>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</si>
  <si>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</si>
  <si>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</si>
  <si>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</si>
  <si>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</si>
  <si>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</si>
  <si>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</si>
  <si>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</si>
  <si>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</si>
  <si>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</si>
  <si>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</si>
  <si>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</si>
  <si>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</si>
  <si>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</si>
  <si>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</si>
  <si>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</si>
  <si>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</si>
  <si>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</si>
  <si>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</si>
  <si>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</si>
  <si>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</si>
  <si>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</si>
  <si>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</si>
  <si>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</si>
  <si>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</si>
  <si>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</si>
  <si>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</si>
  <si>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</si>
  <si>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</si>
  <si>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</si>
  <si>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</si>
  <si>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</si>
  <si>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</si>
  <si>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</si>
  <si>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</si>
  <si>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</si>
  <si>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</si>
  <si>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</si>
  <si>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</si>
  <si>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</si>
  <si>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</si>
  <si>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</si>
  <si>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</si>
  <si>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</si>
  <si>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</si>
  <si>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</si>
  <si>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</si>
  <si>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</si>
  <si>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</si>
  <si>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</si>
  <si>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</si>
  <si>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</si>
  <si>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</si>
  <si>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</si>
  <si>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</si>
  <si>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</si>
  <si>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</si>
  <si>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</si>
  <si>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</si>
  <si>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</si>
  <si>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</si>
  <si>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</si>
  <si>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</si>
  <si>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</si>
  <si>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</si>
  <si>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</si>
  <si>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</si>
  <si>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</si>
  <si>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</si>
  <si>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</si>
  <si>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</si>
  <si>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</si>
  <si>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</si>
  <si>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</si>
  <si>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</si>
  <si>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</si>
  <si>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</si>
  <si>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</si>
  <si>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</si>
  <si>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</si>
  <si>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</si>
  <si>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</si>
  <si>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</si>
  <si>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</si>
  <si>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</si>
  <si>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</si>
  <si>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</si>
  <si>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</si>
  <si>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</si>
  <si>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</si>
  <si>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</si>
  <si>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</si>
  <si>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</si>
  <si>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</si>
  <si>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</si>
  <si>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</si>
  <si>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</si>
  <si>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</si>
  <si>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</si>
  <si>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</si>
  <si>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</si>
  <si>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</si>
  <si>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</si>
  <si>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</si>
  <si>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</si>
  <si>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</si>
  <si>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</si>
  <si>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</si>
  <si>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</si>
  <si>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</si>
  <si>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</si>
  <si>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</si>
  <si>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</si>
  <si>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</si>
  <si>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</si>
  <si>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</si>
  <si>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</si>
  <si>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</si>
  <si>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</si>
  <si>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</si>
  <si>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</si>
  <si>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</si>
  <si>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</si>
  <si>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</si>
  <si>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</si>
  <si>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</si>
  <si>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</si>
  <si>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</si>
  <si>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</si>
  <si>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</si>
  <si>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</si>
  <si>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</si>
  <si>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</si>
  <si>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</si>
  <si>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</si>
  <si>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</si>
  <si>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</si>
  <si>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</si>
  <si>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</si>
  <si>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</si>
  <si>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</si>
  <si>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</si>
  <si>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</si>
  <si>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</si>
  <si>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</si>
  <si>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</si>
  <si>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</si>
  <si>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</si>
  <si>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</si>
  <si>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</si>
  <si>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</si>
  <si>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</si>
  <si>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</si>
  <si>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</si>
  <si>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</si>
  <si>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</si>
  <si>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</si>
  <si>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</si>
  <si>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</si>
  <si>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</si>
  <si>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</si>
  <si>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</si>
  <si>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</si>
  <si>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</si>
  <si>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</si>
  <si>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</si>
  <si>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</si>
  <si>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</si>
  <si>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</si>
  <si>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</si>
  <si>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</si>
  <si>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</si>
  <si>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</si>
  <si>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</si>
  <si>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</si>
  <si>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</si>
  <si>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</si>
  <si>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</si>
  <si>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</si>
  <si>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</si>
  <si>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</si>
  <si>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</si>
  <si>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</si>
  <si>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</si>
  <si>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</si>
  <si>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</si>
  <si>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</si>
  <si>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</si>
  <si>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</si>
  <si>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</si>
  <si>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</si>
  <si>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</si>
  <si>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</si>
  <si>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</si>
  <si>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</si>
  <si>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</si>
  <si>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</si>
  <si>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</si>
  <si>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</si>
  <si>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</si>
  <si>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</si>
  <si>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</si>
  <si>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</si>
  <si>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</si>
  <si>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</si>
  <si>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</si>
  <si>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</si>
  <si>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</si>
  <si>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</si>
  <si>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</si>
  <si>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</si>
  <si>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</si>
  <si>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</si>
  <si>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</si>
  <si>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</si>
  <si>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</si>
  <si>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</si>
  <si>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</si>
  <si>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</si>
  <si>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</si>
  <si>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</si>
  <si>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</si>
  <si>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</si>
  <si>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</si>
  <si>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</si>
  <si>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</si>
  <si>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</si>
  <si>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</si>
  <si>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</si>
  <si>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</si>
  <si>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</si>
  <si>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</si>
  <si>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</si>
  <si>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</si>
  <si>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</si>
  <si>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</si>
  <si>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</si>
  <si>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</si>
  <si>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</si>
  <si>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</si>
  <si>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</si>
  <si>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</si>
  <si>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</si>
  <si>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</si>
  <si>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</si>
  <si>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</si>
  <si>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</si>
  <si>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</si>
  <si>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</si>
  <si>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</si>
  <si>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</si>
  <si>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</si>
  <si>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</si>
  <si>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</si>
  <si>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</si>
  <si>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</si>
  <si>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</si>
  <si>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</si>
  <si>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</si>
  <si>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</si>
  <si>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</si>
  <si>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</si>
  <si>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</si>
  <si>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</si>
  <si>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</si>
  <si>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</si>
  <si>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</si>
  <si>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</si>
  <si>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</si>
  <si>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</si>
  <si>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</si>
  <si>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</si>
  <si>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</si>
  <si>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</si>
  <si>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</si>
  <si>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</si>
  <si>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</si>
  <si>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</si>
  <si>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</si>
  <si>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</si>
  <si>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</si>
  <si>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</si>
  <si>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</si>
  <si>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</si>
  <si>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</si>
  <si>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</si>
  <si>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</si>
  <si>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</si>
  <si>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</si>
  <si>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</si>
  <si>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</si>
  <si>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</si>
  <si>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</si>
  <si>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</si>
  <si>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</si>
  <si>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</si>
  <si>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</si>
  <si>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</si>
  <si>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</si>
  <si>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</si>
  <si>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</si>
  <si>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</si>
  <si>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</si>
  <si>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</si>
  <si>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</si>
  <si>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</si>
  <si>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</si>
  <si>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</si>
  <si>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</si>
  <si>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</si>
  <si>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</si>
  <si>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</si>
  <si>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</si>
  <si>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</si>
  <si>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</si>
  <si>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</si>
  <si>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</si>
  <si>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</si>
  <si>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</si>
  <si>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</si>
  <si>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</si>
  <si>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</si>
  <si>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</si>
  <si>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</si>
  <si>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</si>
  <si>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</si>
  <si>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</si>
  <si>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</si>
  <si>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</si>
  <si>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</si>
  <si>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</si>
  <si>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</si>
  <si>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</si>
  <si>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</si>
  <si>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</si>
  <si>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</si>
  <si>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</si>
  <si>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</si>
  <si>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</si>
  <si>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</si>
  <si>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</si>
  <si>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</si>
  <si>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</si>
  <si>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</si>
  <si>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</si>
  <si>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</si>
  <si>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</si>
  <si>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</si>
  <si>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</si>
  <si>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</si>
  <si>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</si>
  <si>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</si>
  <si>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</si>
  <si>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</si>
  <si>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</si>
  <si>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</si>
  <si>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</si>
  <si>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</si>
  <si>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</si>
  <si>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</si>
  <si>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</si>
  <si>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</si>
  <si>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</si>
  <si>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</si>
  <si>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</si>
  <si>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</si>
  <si>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</si>
  <si>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</si>
  <si>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</si>
  <si>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</si>
  <si>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</si>
  <si>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</si>
  <si>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</si>
  <si>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</si>
  <si>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</si>
  <si>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</si>
  <si>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</si>
  <si>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</si>
  <si>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</si>
  <si>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</si>
  <si>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</si>
  <si>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</si>
  <si>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</si>
  <si>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</si>
  <si>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</si>
  <si>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</si>
  <si>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</si>
  <si>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</si>
  <si>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</si>
  <si>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</si>
  <si>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</si>
  <si>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</si>
  <si>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</si>
  <si>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</si>
  <si>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</si>
  <si>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</si>
  <si>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</si>
  <si>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</si>
  <si>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</si>
  <si>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</si>
  <si>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</si>
  <si>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</si>
  <si>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</si>
  <si>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</si>
  <si>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</si>
  <si>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</si>
  <si>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</si>
  <si>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</si>
  <si>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</si>
  <si>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</si>
  <si>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</si>
  <si>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</si>
  <si>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</si>
  <si>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</si>
  <si>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</si>
  <si>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</si>
  <si>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</si>
  <si>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</si>
  <si>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</si>
  <si>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</si>
  <si>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</si>
  <si>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</si>
  <si>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</si>
  <si>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</si>
  <si>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</si>
  <si>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</si>
  <si>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</si>
  <si>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</si>
  <si>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</si>
  <si>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</si>
  <si>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</si>
  <si>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</si>
  <si>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</si>
  <si>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</si>
  <si>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</si>
  <si>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</si>
  <si>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</si>
  <si>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</si>
  <si>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</si>
  <si>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</si>
  <si>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</si>
  <si>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</si>
  <si>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</si>
  <si>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</si>
  <si>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</si>
  <si>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</si>
  <si>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</si>
  <si>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</si>
  <si>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</si>
  <si>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</si>
  <si>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</si>
  <si>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</si>
  <si>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</si>
  <si>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</si>
  <si>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</si>
  <si>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</si>
  <si>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</si>
  <si>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</si>
  <si>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</si>
  <si>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</si>
  <si>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</si>
  <si>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</si>
  <si>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</si>
  <si>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</si>
  <si>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</si>
  <si>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</si>
  <si>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</si>
  <si>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</si>
  <si>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</si>
  <si>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</si>
  <si>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</si>
  <si>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</si>
  <si>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</si>
  <si>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</si>
  <si>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</si>
  <si>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</si>
  <si>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</si>
  <si>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</si>
  <si>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</si>
  <si>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</si>
  <si>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</si>
  <si>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</si>
  <si>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</si>
  <si>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</si>
  <si>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</si>
  <si>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</si>
  <si>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</si>
  <si>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</si>
  <si>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</si>
  <si>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</si>
  <si>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</si>
  <si>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</si>
  <si>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</si>
  <si>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</si>
  <si>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</si>
  <si>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</si>
  <si>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</si>
  <si>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</si>
  <si>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</si>
  <si>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</si>
  <si>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</si>
  <si>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</si>
  <si>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</si>
  <si>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</si>
  <si>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</si>
  <si>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</si>
  <si>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</si>
  <si>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</si>
  <si>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</si>
  <si>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</si>
  <si>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</si>
  <si>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</si>
  <si>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</si>
  <si>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</si>
  <si>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</si>
  <si>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</si>
  <si>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</si>
  <si>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</si>
  <si>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</si>
  <si>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</si>
  <si>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</si>
  <si>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</si>
  <si>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</si>
  <si>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</si>
  <si>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</si>
  <si>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</si>
  <si>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</si>
  <si>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</si>
  <si>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</si>
  <si>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</si>
  <si>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</si>
  <si>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</si>
  <si>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</si>
  <si>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</si>
  <si>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</si>
  <si>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</si>
  <si>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</si>
  <si>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</si>
  <si>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</si>
  <si>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</si>
  <si>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</si>
  <si>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</si>
  <si>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</si>
  <si>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</si>
  <si>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</si>
  <si>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</si>
  <si>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</si>
  <si>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</si>
  <si>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</si>
  <si>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</si>
  <si>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</si>
  <si>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</si>
  <si>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</si>
  <si>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</si>
  <si>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</si>
  <si>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</si>
  <si>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</si>
  <si>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</si>
  <si>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</si>
  <si>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</si>
  <si>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</si>
  <si>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</si>
  <si>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</si>
  <si>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</si>
  <si>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</si>
  <si>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</si>
  <si>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</si>
  <si>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</si>
  <si>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</si>
  <si>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</si>
  <si>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</si>
  <si>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</si>
  <si>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</si>
  <si>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</si>
  <si>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</si>
  <si>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</si>
  <si>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</si>
  <si>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</si>
  <si>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</si>
  <si>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</si>
  <si>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</si>
  <si>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</si>
  <si>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</si>
  <si>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</si>
  <si>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</si>
  <si>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</si>
  <si>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</si>
  <si>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</si>
  <si>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</si>
  <si>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</si>
  <si>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</si>
  <si>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</si>
  <si>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</si>
  <si>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</si>
  <si>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</si>
  <si>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</si>
  <si>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</si>
  <si>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</si>
  <si>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</si>
  <si>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</si>
  <si>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</si>
  <si>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</si>
  <si>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</si>
  <si>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</si>
  <si>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</si>
  <si>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</si>
  <si>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</si>
  <si>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</si>
  <si>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</si>
  <si>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</si>
  <si>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</si>
  <si>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</si>
  <si>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</si>
  <si>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</si>
  <si>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</si>
  <si>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</si>
  <si>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</si>
  <si>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</si>
  <si>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</si>
  <si>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</si>
  <si>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</si>
  <si>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</si>
  <si>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</si>
  <si>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</si>
  <si>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</si>
  <si>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</si>
  <si>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</si>
  <si>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</si>
  <si>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</si>
  <si>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</si>
  <si>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</si>
  <si>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</si>
  <si>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</si>
  <si>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</si>
  <si>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</si>
  <si>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</si>
  <si>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</si>
  <si>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</si>
  <si>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</si>
  <si>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</si>
  <si>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</si>
  <si>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</si>
  <si>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</si>
  <si>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</si>
  <si>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</si>
  <si>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</si>
  <si>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</si>
  <si>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</si>
  <si>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</si>
  <si>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</si>
  <si>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</si>
  <si>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</si>
  <si>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</si>
  <si>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</si>
  <si>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</si>
  <si>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</si>
  <si>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</si>
  <si>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</si>
  <si>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</si>
  <si>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</si>
  <si>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</si>
  <si>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</si>
  <si>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</si>
  <si>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</si>
  <si>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</si>
  <si>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</si>
  <si>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</si>
  <si>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</si>
  <si>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</si>
  <si>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</si>
  <si>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</si>
  <si>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</si>
  <si>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</si>
  <si>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</si>
  <si>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</si>
  <si>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</si>
  <si>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</si>
  <si>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</si>
  <si>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</si>
  <si>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</si>
  <si>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</si>
  <si>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</si>
  <si>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</si>
  <si>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</si>
  <si>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</si>
  <si>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</si>
  <si>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</si>
  <si>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</si>
  <si>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</si>
  <si>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</si>
  <si>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</si>
  <si>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</si>
  <si>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</si>
  <si>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</si>
  <si>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</si>
  <si>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</si>
  <si>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</si>
  <si>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</si>
  <si>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</si>
  <si>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</si>
  <si>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</si>
  <si>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</si>
  <si>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</si>
  <si>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</si>
  <si>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</si>
  <si>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</si>
  <si>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</si>
  <si>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</si>
  <si>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</si>
  <si>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</si>
  <si>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</si>
  <si>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</si>
  <si>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</si>
  <si>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</si>
  <si>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</si>
  <si>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</si>
  <si>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</si>
  <si>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</si>
  <si>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</si>
  <si>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</si>
  <si>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</si>
  <si>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</si>
  <si>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</si>
  <si>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</si>
  <si>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</si>
  <si>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</si>
  <si>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</si>
  <si>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</si>
  <si>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</si>
  <si>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</si>
  <si>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</si>
  <si>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</si>
  <si>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</si>
  <si>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</si>
  <si>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</si>
  <si>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</si>
  <si>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</si>
  <si>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</si>
  <si>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</si>
  <si>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</si>
  <si>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</si>
  <si>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</si>
  <si>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</si>
  <si>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</si>
  <si>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</si>
  <si>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</si>
  <si>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</si>
  <si>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</si>
  <si>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</si>
  <si>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</si>
  <si>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</si>
  <si>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</si>
  <si>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</si>
  <si>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</si>
  <si>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</si>
  <si>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</si>
  <si>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</si>
  <si>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</si>
  <si>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</si>
  <si>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</si>
  <si>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</si>
  <si>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</si>
  <si>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</si>
  <si>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</si>
  <si>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</si>
  <si>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</si>
  <si>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</si>
  <si>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</si>
  <si>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</si>
  <si>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</si>
  <si>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</si>
  <si>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</si>
  <si>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</si>
  <si>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</si>
  <si>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</si>
  <si>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</si>
  <si>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</si>
  <si>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</si>
  <si>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</si>
  <si>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</si>
  <si>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</si>
  <si>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</si>
  <si>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</si>
  <si>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</si>
  <si>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</si>
  <si>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</si>
  <si>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</si>
  <si>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</si>
  <si>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</si>
  <si>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</si>
  <si>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</si>
  <si>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</si>
  <si>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</si>
  <si>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</si>
  <si>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</si>
  <si>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</si>
  <si>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</si>
  <si>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</si>
  <si>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</si>
  <si>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</si>
  <si>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</si>
  <si>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</si>
  <si>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</si>
  <si>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</si>
  <si>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</si>
  <si>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</si>
  <si>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</si>
  <si>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</si>
  <si>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</si>
  <si>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</si>
  <si>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</si>
  <si>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</si>
  <si>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</si>
  <si>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</si>
  <si>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</si>
  <si>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</si>
  <si>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</si>
  <si>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</si>
  <si>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</si>
  <si>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</si>
  <si>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</si>
  <si>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</si>
  <si>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</si>
  <si>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</si>
  <si>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</si>
  <si>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</si>
  <si>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</si>
  <si>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</si>
  <si>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</si>
  <si>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</si>
  <si>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</si>
  <si>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</si>
  <si>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</si>
  <si>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</si>
  <si>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</si>
  <si>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</si>
  <si>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</si>
  <si>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</si>
  <si>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</si>
  <si>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</si>
  <si>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</si>
  <si>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</si>
  <si>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</si>
  <si>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</si>
  <si>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</si>
  <si>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</si>
  <si>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</si>
  <si>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</si>
  <si>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</si>
  <si>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</si>
  <si>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</si>
  <si>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</si>
  <si>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</si>
  <si>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</si>
  <si>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</si>
  <si>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</si>
  <si>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</si>
  <si>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</si>
  <si>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</si>
  <si>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</si>
  <si>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</si>
  <si>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</si>
  <si>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</si>
  <si>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</si>
  <si>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</si>
  <si>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</si>
  <si>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</si>
  <si>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</si>
  <si>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</si>
  <si>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</si>
  <si>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</si>
  <si>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</si>
  <si>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</si>
  <si>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</si>
  <si>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</si>
  <si>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</si>
  <si>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</si>
  <si>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</si>
  <si>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</si>
  <si>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</si>
  <si>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</si>
  <si>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</si>
  <si>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</si>
  <si>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</si>
  <si>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</si>
  <si>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</si>
  <si>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</si>
  <si>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</si>
  <si>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</si>
  <si>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</si>
  <si>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</si>
  <si>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</si>
  <si>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</si>
  <si>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</si>
  <si>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</si>
  <si>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</si>
  <si>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</si>
  <si>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</si>
  <si>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</si>
  <si>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</si>
  <si>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</si>
  <si>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</si>
  <si>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</si>
  <si>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</si>
  <si>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</si>
  <si>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</si>
  <si>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</si>
  <si>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</si>
  <si>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</si>
  <si>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</si>
  <si>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</si>
  <si>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</si>
  <si>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</si>
  <si>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</si>
  <si>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</si>
  <si>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</si>
  <si>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</si>
  <si>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</si>
  <si>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</si>
  <si>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</si>
  <si>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</si>
  <si>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</si>
  <si>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</si>
  <si>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</si>
  <si>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</si>
  <si>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</si>
  <si>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</si>
  <si>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</si>
  <si>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</si>
  <si>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</si>
  <si>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</si>
  <si>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</si>
  <si>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</si>
  <si>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</si>
  <si>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</si>
  <si>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</si>
  <si>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</si>
  <si>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</si>
  <si>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</si>
  <si>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</si>
  <si>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</si>
  <si>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</si>
  <si>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</si>
  <si>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</si>
  <si>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</si>
  <si>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</si>
  <si>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</si>
  <si>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</si>
  <si>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</si>
  <si>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</si>
  <si>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</si>
  <si>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</si>
  <si>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</si>
  <si>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</si>
  <si>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</si>
  <si>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</si>
  <si>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</si>
  <si>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</si>
  <si>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</si>
  <si>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</si>
  <si>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</si>
  <si>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</si>
  <si>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</si>
  <si>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</si>
  <si>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</si>
  <si>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</si>
  <si>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</si>
  <si>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</si>
  <si>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</si>
  <si>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</si>
  <si>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</si>
  <si>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</si>
  <si>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</si>
  <si>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</si>
  <si>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</si>
  <si>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</si>
  <si>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</si>
  <si>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</si>
  <si>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</si>
  <si>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</si>
  <si>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</si>
  <si>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</si>
  <si>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</si>
  <si>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</si>
  <si>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</si>
  <si>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</si>
  <si>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</si>
  <si>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</si>
  <si>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</si>
  <si>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</si>
  <si>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</si>
  <si>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</si>
  <si>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</si>
  <si>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</si>
  <si>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</si>
  <si>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</si>
  <si>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</si>
  <si>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</si>
  <si>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</si>
  <si>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</si>
  <si>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</si>
  <si>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</si>
  <si>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</si>
  <si>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</si>
  <si>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</si>
  <si>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</si>
  <si>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</si>
  <si>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</si>
  <si>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</si>
  <si>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</si>
  <si>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</si>
  <si>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</si>
  <si>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</si>
  <si>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</si>
  <si>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</si>
  <si>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</si>
  <si>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</si>
  <si>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</si>
  <si>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</si>
  <si>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</si>
  <si>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</si>
  <si>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</si>
  <si>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</si>
  <si>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</si>
  <si>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</si>
  <si>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</si>
  <si>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</si>
  <si>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</si>
  <si>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</si>
  <si>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</si>
  <si>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</si>
  <si>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</si>
  <si>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</si>
  <si>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</si>
  <si>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</si>
  <si>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</si>
  <si>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</si>
  <si>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</si>
  <si>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</si>
  <si>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</si>
  <si>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</si>
  <si>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</si>
  <si>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</si>
  <si>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</si>
  <si>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</si>
  <si>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</si>
  <si>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</si>
  <si>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</si>
  <si>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</si>
  <si>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</si>
  <si>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</si>
  <si>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</si>
  <si>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</si>
  <si>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</si>
  <si>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</si>
  <si>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</si>
  <si>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</si>
  <si>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</si>
  <si>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</si>
  <si>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</si>
  <si>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</si>
  <si>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</si>
  <si>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</si>
  <si>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</si>
  <si>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</si>
  <si>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</si>
  <si>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</si>
  <si>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</si>
  <si>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</si>
  <si>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</si>
  <si>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</si>
  <si>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</si>
  <si>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</si>
  <si>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</si>
  <si>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</si>
  <si>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</si>
  <si>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</si>
  <si>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</si>
  <si>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</si>
  <si>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</si>
  <si>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</si>
  <si>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</si>
  <si>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</si>
  <si>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</si>
  <si>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</si>
  <si>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</si>
  <si>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</si>
  <si>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</si>
  <si>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</si>
  <si>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</si>
  <si>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</si>
  <si>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</si>
  <si>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</si>
  <si>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</si>
  <si>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</si>
  <si>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</si>
  <si>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</si>
  <si>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</si>
  <si>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</si>
  <si>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</si>
  <si>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</si>
  <si>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</si>
  <si>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</si>
  <si>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</si>
  <si>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</si>
  <si>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</si>
  <si>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</si>
  <si>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</si>
  <si>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</si>
  <si>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</si>
  <si>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</si>
  <si>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</si>
  <si>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</si>
  <si>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</si>
  <si>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</si>
  <si>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</si>
  <si>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</si>
  <si>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</si>
  <si>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</si>
  <si>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</si>
  <si>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</si>
  <si>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</si>
  <si>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</si>
  <si>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</si>
  <si>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</si>
  <si>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</si>
  <si>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</si>
  <si>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</si>
  <si>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</si>
  <si>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</si>
  <si>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</si>
  <si>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</si>
  <si>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</si>
  <si>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</si>
  <si>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</si>
  <si>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</si>
  <si>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</si>
  <si>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</si>
  <si>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</si>
  <si>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</si>
  <si>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</si>
  <si>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</si>
  <si>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</si>
  <si>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</si>
  <si>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</si>
  <si>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</si>
  <si>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</si>
  <si>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</si>
  <si>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</si>
  <si>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</si>
  <si>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</si>
  <si>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</si>
  <si>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</si>
  <si>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</si>
  <si>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</si>
  <si>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</si>
  <si>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</si>
  <si>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</si>
  <si>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</si>
  <si>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</si>
  <si>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</si>
  <si>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</si>
  <si>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</si>
  <si>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</si>
  <si>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</si>
  <si>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</si>
  <si>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</si>
  <si>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</si>
  <si>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</si>
  <si>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</si>
  <si>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</si>
  <si>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</si>
  <si>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</si>
  <si>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</si>
  <si>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</si>
  <si>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</si>
  <si>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</si>
  <si>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</si>
  <si>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</si>
  <si>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</si>
  <si>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</si>
  <si>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</si>
  <si>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</si>
  <si>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</si>
  <si>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</si>
  <si>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</si>
  <si>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</si>
  <si>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</si>
  <si>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</si>
  <si>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</si>
  <si>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</si>
  <si>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</si>
  <si>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</si>
  <si>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</si>
  <si>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</si>
  <si>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</si>
  <si>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</si>
  <si>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</si>
  <si>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</si>
  <si>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</si>
  <si>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</si>
  <si>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</si>
  <si>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</si>
  <si>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</si>
  <si>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</si>
  <si>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</si>
  <si>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</si>
  <si>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</si>
  <si>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</si>
  <si>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</si>
  <si>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</si>
  <si>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</si>
  <si>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</si>
  <si>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</si>
  <si>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</si>
  <si>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</si>
  <si>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</si>
  <si>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</si>
  <si>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</si>
  <si>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</si>
  <si>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</si>
  <si>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</si>
  <si>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</si>
  <si>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</si>
  <si>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</si>
  <si>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</si>
  <si>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</si>
  <si>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</si>
  <si>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</si>
  <si>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</si>
  <si>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</si>
  <si>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</si>
  <si>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</si>
  <si>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</si>
  <si>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</si>
  <si>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</si>
  <si>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</si>
  <si>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</si>
  <si>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</si>
  <si>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</si>
  <si>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</si>
  <si>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</si>
  <si>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</si>
  <si>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</si>
  <si>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</si>
  <si>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</si>
  <si>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</si>
  <si>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</si>
  <si>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</si>
  <si>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</si>
  <si>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</si>
  <si>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</si>
  <si>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</si>
  <si>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</si>
  <si>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</si>
  <si>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</si>
  <si>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</si>
  <si>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</si>
  <si>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</si>
  <si>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</si>
  <si>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</si>
  <si>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</si>
  <si>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</si>
  <si>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</si>
  <si>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</si>
  <si>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</si>
  <si>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</si>
  <si>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</si>
  <si>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</si>
  <si>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</si>
  <si>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</si>
  <si>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</si>
  <si>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</si>
  <si>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</si>
  <si>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</si>
  <si>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</si>
  <si>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</si>
  <si>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</si>
  <si>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</si>
  <si>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</si>
  <si>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</si>
  <si>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</si>
  <si>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</si>
  <si>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</si>
  <si>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</si>
  <si>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</si>
  <si>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</si>
  <si>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</si>
  <si>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</si>
  <si>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</si>
  <si>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</si>
  <si>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</si>
  <si>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</si>
  <si>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</si>
  <si>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</si>
  <si>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</si>
  <si>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</si>
  <si>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</si>
  <si>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</si>
  <si>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</si>
  <si>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</si>
  <si>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</si>
  <si>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</si>
  <si>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</si>
  <si>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</si>
  <si>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</si>
  <si>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</si>
  <si>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</si>
  <si>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</si>
  <si>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</si>
  <si>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</si>
  <si>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</si>
  <si>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</si>
  <si>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</si>
  <si>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</si>
  <si>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</si>
  <si>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</si>
  <si>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</si>
  <si>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</si>
  <si>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</si>
  <si>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</si>
  <si>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</si>
  <si>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</si>
  <si>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</si>
  <si>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</si>
  <si>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</si>
  <si>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</si>
  <si>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</si>
  <si>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</si>
  <si>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</si>
  <si>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</si>
  <si>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</si>
  <si>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</si>
  <si>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</si>
  <si>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</si>
  <si>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</si>
  <si>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</si>
  <si>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</si>
  <si>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</si>
  <si>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</si>
  <si>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</si>
  <si>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</si>
  <si>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</si>
  <si>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</si>
  <si>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</si>
  <si>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</si>
  <si>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</si>
  <si>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</si>
  <si>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</si>
  <si>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</si>
  <si>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</si>
  <si>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</si>
  <si>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</si>
  <si>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</si>
  <si>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</si>
  <si>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</si>
  <si>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</si>
  <si>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</si>
  <si>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</si>
  <si>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</si>
  <si>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</si>
  <si>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</si>
  <si>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</si>
  <si>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</si>
  <si>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</si>
  <si>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</si>
  <si>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</si>
  <si>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</si>
  <si>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</si>
  <si>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</si>
  <si>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</si>
  <si>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</si>
  <si>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</si>
  <si>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</si>
  <si>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</si>
  <si>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</si>
  <si>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</si>
  <si>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</si>
  <si>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</si>
  <si>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</si>
  <si>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</si>
  <si>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</si>
  <si>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</si>
  <si>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</si>
  <si>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</si>
  <si>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</si>
  <si>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</si>
  <si>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</si>
  <si>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</si>
  <si>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</si>
  <si>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</si>
  <si>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</si>
  <si>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</si>
  <si>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</si>
  <si>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</si>
  <si>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</si>
  <si>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</si>
  <si>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</si>
  <si>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</si>
  <si>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</si>
  <si>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</si>
  <si>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</si>
  <si>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</si>
  <si>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</si>
  <si>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</si>
  <si>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</si>
  <si>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</si>
  <si>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</si>
  <si>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</si>
  <si>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</si>
  <si>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</si>
  <si>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</si>
  <si>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</si>
  <si>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</si>
  <si>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</si>
  <si>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</si>
  <si>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</si>
  <si>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</si>
  <si>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</si>
  <si>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</si>
  <si>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</si>
  <si>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</si>
  <si>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</si>
  <si>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</si>
  <si>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</si>
  <si>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</si>
  <si>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</si>
  <si>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</si>
  <si>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</si>
  <si>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</si>
  <si>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</si>
  <si>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</si>
  <si>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</si>
  <si>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</si>
  <si>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</si>
  <si>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</si>
  <si>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</si>
  <si>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</si>
  <si>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</si>
  <si>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</si>
  <si>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</si>
  <si>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</si>
  <si>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</si>
  <si>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</si>
  <si>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</si>
  <si>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</si>
  <si>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</si>
  <si>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</si>
  <si>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</si>
  <si>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</si>
  <si>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</si>
  <si>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</si>
  <si>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</si>
  <si>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</si>
  <si>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</si>
  <si>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</si>
  <si>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</si>
  <si>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</si>
  <si>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</si>
  <si>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</si>
  <si>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</si>
  <si>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</si>
  <si>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</si>
  <si>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</si>
  <si>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</si>
  <si>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</si>
  <si>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</si>
  <si>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</si>
  <si>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</si>
  <si>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</si>
  <si>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</si>
  <si>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</si>
  <si>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</si>
  <si>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</si>
  <si>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</si>
  <si>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</si>
  <si>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</si>
  <si>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</si>
  <si>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</si>
  <si>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</si>
  <si>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</si>
  <si>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</si>
  <si>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</si>
  <si>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</si>
  <si>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</si>
  <si>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</si>
  <si>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</si>
  <si>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</si>
  <si>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</si>
  <si>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</si>
  <si>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</si>
  <si>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</si>
  <si>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</si>
  <si>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</si>
  <si>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</si>
  <si>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</si>
  <si>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</si>
  <si>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</si>
  <si>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</si>
  <si>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</si>
  <si>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</si>
  <si>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</si>
  <si>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</si>
  <si>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</si>
  <si>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</si>
  <si>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</si>
  <si>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</si>
  <si>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</si>
  <si>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</si>
  <si>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</si>
  <si>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</si>
  <si>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</si>
  <si>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</si>
  <si>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</si>
  <si>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</si>
  <si>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</si>
  <si>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</si>
  <si>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</si>
  <si>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</si>
  <si>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</si>
  <si>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</si>
  <si>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</si>
  <si>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</si>
  <si>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</si>
  <si>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</si>
  <si>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</si>
  <si>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</si>
  <si>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</si>
  <si>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</si>
  <si>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</si>
  <si>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</si>
  <si>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</si>
  <si>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</si>
  <si>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</si>
  <si>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</si>
  <si>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</si>
  <si>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</si>
  <si>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</si>
  <si>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</si>
  <si>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</si>
  <si>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</si>
  <si>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</si>
  <si>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</si>
  <si>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</si>
  <si>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</si>
  <si>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</si>
  <si>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</si>
  <si>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</si>
  <si>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</si>
  <si>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</si>
  <si>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</si>
  <si>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</si>
  <si>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</si>
  <si>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</si>
  <si>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</si>
  <si>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</si>
  <si>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</si>
  <si>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</si>
  <si>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</si>
  <si>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</si>
  <si>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</si>
  <si>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</si>
  <si>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</si>
  <si>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</si>
  <si>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</si>
  <si>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</si>
  <si>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</si>
  <si>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</si>
  <si>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</si>
  <si>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</si>
  <si>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</si>
  <si>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</si>
  <si>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</si>
  <si>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</si>
  <si>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</si>
  <si>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</si>
  <si>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</si>
  <si>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</si>
  <si>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</si>
  <si>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</si>
  <si>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</si>
  <si>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</si>
  <si>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</si>
  <si>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</si>
  <si>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</si>
  <si>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</si>
  <si>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</si>
  <si>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</si>
  <si>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</si>
  <si>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</si>
  <si>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</si>
  <si>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</si>
  <si>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</si>
  <si>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</si>
  <si>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</si>
  <si>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</si>
  <si>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</si>
  <si>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</si>
  <si>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</si>
  <si>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</si>
  <si>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</si>
  <si>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</si>
  <si>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</si>
  <si>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</si>
  <si>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</si>
  <si>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</si>
  <si>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</si>
  <si>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</si>
  <si>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</si>
  <si>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</si>
  <si>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</si>
  <si>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</si>
  <si>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</si>
  <si>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</si>
  <si>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</si>
  <si>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</si>
  <si>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</si>
  <si>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</si>
  <si>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</si>
  <si>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</si>
  <si>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</si>
  <si>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</si>
  <si>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</si>
  <si>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</si>
  <si>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</si>
  <si>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</si>
  <si>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</si>
  <si>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</si>
  <si>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</si>
  <si>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</si>
  <si>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</si>
  <si>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</si>
  <si>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</si>
  <si>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</si>
  <si>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</si>
  <si>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</si>
  <si>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</si>
  <si>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</si>
  <si>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</si>
  <si>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</si>
  <si>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</si>
  <si>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</si>
  <si>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</si>
  <si>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</si>
  <si>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</si>
  <si>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</si>
  <si>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</si>
  <si>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</si>
  <si>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</si>
  <si>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</si>
  <si>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</si>
  <si>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</si>
  <si>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</si>
  <si>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</si>
  <si>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</si>
  <si>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</si>
  <si>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</si>
  <si>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</si>
  <si>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</si>
  <si>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</si>
  <si>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</si>
  <si>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</si>
  <si>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</si>
  <si>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</si>
  <si>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</si>
  <si>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</si>
  <si>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</si>
  <si>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</si>
  <si>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</si>
  <si>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</si>
  <si>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</si>
  <si>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</si>
  <si>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</si>
  <si>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</si>
  <si>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</si>
  <si>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</si>
  <si>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</si>
  <si>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</si>
  <si>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</si>
  <si>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</si>
  <si>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</si>
  <si>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</si>
  <si>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</si>
  <si>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</si>
  <si>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</si>
  <si>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</si>
  <si>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</si>
  <si>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</si>
  <si>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</si>
  <si>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</si>
  <si>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</si>
  <si>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</si>
  <si>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</si>
  <si>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</si>
  <si>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</si>
  <si>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</si>
  <si>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</si>
  <si>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</si>
  <si>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</si>
  <si>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</si>
  <si>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</si>
  <si>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</si>
  <si>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</si>
  <si>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</si>
  <si>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</si>
  <si>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</si>
  <si>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</si>
  <si>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</si>
  <si>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</si>
  <si>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</si>
  <si>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</si>
  <si>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</si>
  <si>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</si>
  <si>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</si>
  <si>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</si>
  <si>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</si>
  <si>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</si>
  <si>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</si>
  <si>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</si>
  <si>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</si>
  <si>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</si>
  <si>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</si>
  <si>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</si>
  <si>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</si>
  <si>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</si>
  <si>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</si>
  <si>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</si>
  <si>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</si>
  <si>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</si>
  <si>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</si>
  <si>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</si>
  <si>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</si>
  <si>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</si>
  <si>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</si>
  <si>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</si>
  <si>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</si>
  <si>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</si>
  <si>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</si>
  <si>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</si>
  <si>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</si>
  <si>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</si>
  <si>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</si>
  <si>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</si>
  <si>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</si>
  <si>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</si>
  <si>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</si>
  <si>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</si>
  <si>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</si>
  <si>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</si>
  <si>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</si>
  <si>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</si>
  <si>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</si>
  <si>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</si>
  <si>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</si>
  <si>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</si>
  <si>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</si>
  <si>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</si>
  <si>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</si>
  <si>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</si>
  <si>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</si>
  <si>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</si>
  <si>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</si>
  <si>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</si>
  <si>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</si>
  <si>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</si>
  <si>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</si>
  <si>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</si>
  <si>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</si>
  <si>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</si>
  <si>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</si>
  <si>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</si>
  <si>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</si>
  <si>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</si>
  <si>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</si>
  <si>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</si>
  <si>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</si>
  <si>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</si>
  <si>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</si>
  <si>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</si>
  <si>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</si>
  <si>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</si>
  <si>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</si>
  <si>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</si>
  <si>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</si>
  <si>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</si>
  <si>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</si>
  <si>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</si>
  <si>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</si>
  <si>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</si>
  <si>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</si>
  <si>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</si>
  <si>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</si>
  <si>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</si>
  <si>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</si>
  <si>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</si>
  <si>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</si>
  <si>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</si>
  <si>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</si>
  <si>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</si>
  <si>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</si>
  <si>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</si>
  <si>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</si>
  <si>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</si>
  <si>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</si>
  <si>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</si>
  <si>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</si>
  <si>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</si>
  <si>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</si>
  <si>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</si>
  <si>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</si>
  <si>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</si>
  <si>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</si>
  <si>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</si>
  <si>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</si>
  <si>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</si>
  <si>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</si>
  <si>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</si>
  <si>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</si>
  <si>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</si>
  <si>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</si>
  <si>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</si>
  <si>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</si>
  <si>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</si>
  <si>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</si>
  <si>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</si>
  <si>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</si>
  <si>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</si>
  <si>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</si>
  <si>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</si>
  <si>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</si>
  <si>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</si>
  <si>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</si>
  <si>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</si>
  <si>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</si>
  <si>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</si>
  <si>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</si>
  <si>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</si>
  <si>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</si>
  <si>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</si>
  <si>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</si>
  <si>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</si>
  <si>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</si>
  <si>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</si>
  <si>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</si>
  <si>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</si>
  <si>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</si>
  <si>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</si>
  <si>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</si>
  <si>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</si>
  <si>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</si>
  <si>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</si>
  <si>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</si>
  <si>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</si>
  <si>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</si>
  <si>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</si>
  <si>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</si>
  <si>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</si>
  <si>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</si>
  <si>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</si>
  <si>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</si>
  <si>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</si>
  <si>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</si>
  <si>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</si>
  <si>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</si>
  <si>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</si>
  <si>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</si>
  <si>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</si>
  <si>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</si>
  <si>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</si>
  <si>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</si>
  <si>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</si>
  <si>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</si>
  <si>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</si>
  <si>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</si>
  <si>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</si>
  <si>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</si>
  <si>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</si>
  <si>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</si>
  <si>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</si>
  <si>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</si>
  <si>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</si>
  <si>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</si>
  <si>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</si>
  <si>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</si>
  <si>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</si>
  <si>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</si>
  <si>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</si>
  <si>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</si>
  <si>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</si>
  <si>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</si>
  <si>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</si>
  <si>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</si>
  <si>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</si>
  <si>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</si>
  <si>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</si>
  <si>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</si>
  <si>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</si>
  <si>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</si>
  <si>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</si>
  <si>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</si>
  <si>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</si>
  <si>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</si>
  <si>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</si>
  <si>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</si>
  <si>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</si>
  <si>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</si>
  <si>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</si>
  <si>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</si>
  <si>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</si>
  <si>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</si>
  <si>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</si>
  <si>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</si>
  <si>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</si>
  <si>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</si>
  <si>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</si>
  <si>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</si>
  <si>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</si>
  <si>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</si>
  <si>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</si>
  <si>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</si>
  <si>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</si>
  <si>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</si>
  <si>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</si>
  <si>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</si>
  <si>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</si>
  <si>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</si>
  <si>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</si>
  <si>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</si>
  <si>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</si>
  <si>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</si>
  <si>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</si>
  <si>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</si>
  <si>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</si>
  <si>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</si>
  <si>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</si>
  <si>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</si>
  <si>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</si>
  <si>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</si>
  <si>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</si>
  <si>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</si>
  <si>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</si>
  <si>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</si>
  <si>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</si>
  <si>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</si>
  <si>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</si>
  <si>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</si>
  <si>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</si>
  <si>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</si>
  <si>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</si>
  <si>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</si>
  <si>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</si>
  <si>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</si>
  <si>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</si>
  <si>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</si>
  <si>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</si>
  <si>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</si>
  <si>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</si>
  <si>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</si>
  <si>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</si>
  <si>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</si>
  <si>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</si>
  <si>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</si>
  <si>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</si>
  <si>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</si>
  <si>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</si>
  <si>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</si>
  <si>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</si>
  <si>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</si>
  <si>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</si>
  <si>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</si>
  <si>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</si>
  <si>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</si>
  <si>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</si>
  <si>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</si>
  <si>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</si>
  <si>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</si>
  <si>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</si>
  <si>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</si>
  <si>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</si>
  <si>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</si>
  <si>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</si>
  <si>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</si>
  <si>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</si>
  <si>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</si>
  <si>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</si>
  <si>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</si>
  <si>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</si>
  <si>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</si>
  <si>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</si>
  <si>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</si>
  <si>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</si>
  <si>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</si>
  <si>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</si>
  <si>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</si>
  <si>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</si>
  <si>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</si>
  <si>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</si>
  <si>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</si>
  <si>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</si>
  <si>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</si>
  <si>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</si>
  <si>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</si>
  <si>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</si>
  <si>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</si>
  <si>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</si>
  <si>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</si>
  <si>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</si>
  <si>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</si>
  <si>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</si>
  <si>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</si>
  <si>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</si>
  <si>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</si>
  <si>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</si>
  <si>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</si>
  <si>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</si>
  <si>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</si>
  <si>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</si>
  <si>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</si>
  <si>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</si>
  <si>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</si>
  <si>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</si>
  <si>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</si>
  <si>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</si>
  <si>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</si>
  <si>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</si>
  <si>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</si>
  <si>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</si>
  <si>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</si>
  <si>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</si>
  <si>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</si>
  <si>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</si>
  <si>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</si>
  <si>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</si>
  <si>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</si>
  <si>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</si>
  <si>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</si>
  <si>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</si>
  <si>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</si>
  <si>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</si>
  <si>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</si>
  <si>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</si>
  <si>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</si>
  <si>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</si>
  <si>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</si>
  <si>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</si>
  <si>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</si>
  <si>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</si>
  <si>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</si>
  <si>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</si>
  <si>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</si>
  <si>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</si>
  <si>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</si>
  <si>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</si>
  <si>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</si>
  <si>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</si>
  <si>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</si>
  <si>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</si>
  <si>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</si>
  <si>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</si>
  <si>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</si>
  <si>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</si>
  <si>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</si>
  <si>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</si>
  <si>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</si>
  <si>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</si>
  <si>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</si>
  <si>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</si>
  <si>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</si>
  <si>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</si>
  <si>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</si>
  <si>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</si>
  <si>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</si>
  <si>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</si>
  <si>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</si>
  <si>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</si>
  <si>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</si>
  <si>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</si>
  <si>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</si>
  <si>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</si>
  <si>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</si>
  <si>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</si>
  <si>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</si>
  <si>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</si>
  <si>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</si>
  <si>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</si>
  <si>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</si>
  <si>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</si>
  <si>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</si>
  <si>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</si>
  <si>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</si>
  <si>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</si>
  <si>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</si>
  <si>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</si>
  <si>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</si>
  <si>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</si>
  <si>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</si>
  <si>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</si>
  <si>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</si>
  <si>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</si>
  <si>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</si>
  <si>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</si>
  <si>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</si>
  <si>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</si>
  <si>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</si>
  <si>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</si>
  <si>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</si>
  <si>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</si>
  <si>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</si>
  <si>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</si>
  <si>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</si>
  <si>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</si>
  <si>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</si>
  <si>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</si>
  <si>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</si>
  <si>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</si>
  <si>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</si>
  <si>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</si>
  <si>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</si>
  <si>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</si>
  <si>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</si>
  <si>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</si>
  <si>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</si>
  <si>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</si>
  <si>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</si>
  <si>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</si>
  <si>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</si>
  <si>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</si>
  <si>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</si>
  <si>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</si>
  <si>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</si>
  <si>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</si>
  <si>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</si>
  <si>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</si>
  <si>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</si>
  <si>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</si>
  <si>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</si>
  <si>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</si>
  <si>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</si>
  <si>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</si>
  <si>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</si>
  <si>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</si>
  <si>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</si>
  <si>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</si>
  <si>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</si>
  <si>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</si>
  <si>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</si>
  <si>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</si>
  <si>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</si>
  <si>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</si>
  <si>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</si>
  <si>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</si>
  <si>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</si>
  <si>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</si>
  <si>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</si>
  <si>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</si>
  <si>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</si>
  <si>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</si>
  <si>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</si>
  <si>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</si>
  <si>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</si>
  <si>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</si>
  <si>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</si>
  <si>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</si>
  <si>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</si>
  <si>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</si>
  <si>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</si>
  <si>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</si>
  <si>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</si>
  <si>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</si>
  <si>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</si>
  <si>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</si>
  <si>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</si>
  <si>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</si>
  <si>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</si>
  <si>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</si>
  <si>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</si>
  <si>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</si>
  <si>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</si>
  <si>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</si>
  <si>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</si>
  <si>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</si>
  <si>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</si>
  <si>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</si>
  <si>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</si>
  <si>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</si>
  <si>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</si>
  <si>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</si>
  <si>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</si>
  <si>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</si>
  <si>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</si>
  <si>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</si>
  <si>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</si>
  <si>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</si>
  <si>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</si>
  <si>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</si>
  <si>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</si>
  <si>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</si>
  <si>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</si>
  <si>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</si>
  <si>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</si>
  <si>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</si>
  <si>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</si>
  <si>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</si>
  <si>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</si>
  <si>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</si>
  <si>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</si>
  <si>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</si>
  <si>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</si>
  <si>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</si>
  <si>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</si>
  <si>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</si>
  <si>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</si>
  <si>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</si>
  <si>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</si>
  <si>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</si>
  <si>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</si>
  <si>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</si>
  <si>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</si>
  <si>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</si>
  <si>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</si>
  <si>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</si>
  <si>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</si>
  <si>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</si>
  <si>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</si>
  <si>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</si>
  <si>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</si>
  <si>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</si>
  <si>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</si>
  <si>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</si>
  <si>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</si>
  <si>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</si>
  <si>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</si>
  <si>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</si>
  <si>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</si>
  <si>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</si>
  <si>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</si>
  <si>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</si>
  <si>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</si>
  <si>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</si>
  <si>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</si>
  <si>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</si>
  <si>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</si>
  <si>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</si>
  <si>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</si>
  <si>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</si>
  <si>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</si>
  <si>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</si>
  <si>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</si>
  <si>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</si>
  <si>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</si>
  <si>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</si>
  <si>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</si>
  <si>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</si>
  <si>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</si>
  <si>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</si>
  <si>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</si>
  <si>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</si>
  <si>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</si>
  <si>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</si>
  <si>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</si>
  <si>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</si>
  <si>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</si>
  <si>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</si>
  <si>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</si>
  <si>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</si>
  <si>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</si>
  <si>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</si>
  <si>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</si>
  <si>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</si>
  <si>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</si>
  <si>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</si>
  <si>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</si>
  <si>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</si>
  <si>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</si>
  <si>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</si>
  <si>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</si>
  <si>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</si>
  <si>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</si>
  <si>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</si>
  <si>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</si>
  <si>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</si>
  <si>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</si>
  <si>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</si>
  <si>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</si>
  <si>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</si>
  <si>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</si>
  <si>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</si>
  <si>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</si>
  <si>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</si>
  <si>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</si>
  <si>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</si>
  <si>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</si>
  <si>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</si>
  <si>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</si>
  <si>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</si>
  <si>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</si>
  <si>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</si>
  <si>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</si>
  <si>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</si>
  <si>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</si>
  <si>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</si>
  <si>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</si>
  <si>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</si>
  <si>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</si>
  <si>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</si>
  <si>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</si>
  <si>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</si>
  <si>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</si>
  <si>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</si>
  <si>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</si>
  <si>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</si>
  <si>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</si>
  <si>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</si>
  <si>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</si>
  <si>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</si>
  <si>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</si>
  <si>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</si>
  <si>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</si>
  <si>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</si>
  <si>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</si>
  <si>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</si>
  <si>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</si>
  <si>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</si>
  <si>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</si>
  <si>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</si>
  <si>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</si>
  <si>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</si>
  <si>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</si>
  <si>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</si>
  <si>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</si>
  <si>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</si>
  <si>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</si>
  <si>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</si>
  <si>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</si>
  <si>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</si>
  <si>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</si>
  <si>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</si>
  <si>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</si>
  <si>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</si>
  <si>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</si>
  <si>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</si>
  <si>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</si>
  <si>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</si>
  <si>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</si>
  <si>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</si>
  <si>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</si>
  <si>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</si>
  <si>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</si>
  <si>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</si>
  <si>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</si>
  <si>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</si>
  <si>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</si>
  <si>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</si>
  <si>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</si>
  <si>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</si>
  <si>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</si>
  <si>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</si>
  <si>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</si>
  <si>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</si>
  <si>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</si>
  <si>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</si>
  <si>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</si>
  <si>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</si>
  <si>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</si>
  <si>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</si>
  <si>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</si>
  <si>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</si>
  <si>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</si>
  <si>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</si>
  <si>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</si>
  <si>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</si>
  <si>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</si>
  <si>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</si>
  <si>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</si>
  <si>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</si>
  <si>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</si>
  <si>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</si>
  <si>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</si>
  <si>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</si>
  <si>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</si>
  <si>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</si>
  <si>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</si>
  <si>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</si>
  <si>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</si>
  <si>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</si>
  <si>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</si>
  <si>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</si>
  <si>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</si>
  <si>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</si>
  <si>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</si>
  <si>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</si>
  <si>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</si>
  <si>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</si>
  <si>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</si>
  <si>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</si>
  <si>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</si>
  <si>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</si>
  <si>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</si>
  <si>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</si>
  <si>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</si>
  <si>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</si>
  <si>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</si>
  <si>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</si>
  <si>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</si>
  <si>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</si>
  <si>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</si>
  <si>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</si>
  <si>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</si>
  <si>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</si>
  <si>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</si>
  <si>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</si>
  <si>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</si>
  <si>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</si>
  <si>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</si>
  <si>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</si>
  <si>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</si>
  <si>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</si>
  <si>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</si>
  <si>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</si>
  <si>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</si>
  <si>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</si>
  <si>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</si>
  <si>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</si>
  <si>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</si>
  <si>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</si>
  <si>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</si>
  <si>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</si>
  <si>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</si>
  <si>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</si>
  <si>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</si>
  <si>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</si>
  <si>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</si>
  <si>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</si>
  <si>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</si>
  <si>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</si>
  <si>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</si>
  <si>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</si>
  <si>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</si>
  <si>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</si>
  <si>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</si>
  <si>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</si>
  <si>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</si>
  <si>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</si>
  <si>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</si>
  <si>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</si>
  <si>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</si>
  <si>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</si>
  <si>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</si>
  <si>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</si>
  <si>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</si>
  <si>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</si>
  <si>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</si>
  <si>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</si>
  <si>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</si>
  <si>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</si>
  <si>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</si>
  <si>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</si>
  <si>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</si>
  <si>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</si>
  <si>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</si>
  <si>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</si>
  <si>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</si>
  <si>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</si>
  <si>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</si>
  <si>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</si>
  <si>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</si>
  <si>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</si>
  <si>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</si>
  <si>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</si>
  <si>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</si>
  <si>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</si>
  <si>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</si>
  <si>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</si>
  <si>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</si>
  <si>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</si>
  <si>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</si>
  <si>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</si>
  <si>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</si>
  <si>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</si>
  <si>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</si>
  <si>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</si>
  <si>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</si>
  <si>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</si>
  <si>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</si>
  <si>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</si>
  <si>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</si>
  <si>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</si>
  <si>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</si>
  <si>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</si>
  <si>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</si>
  <si>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</si>
  <si>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</si>
  <si>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</si>
  <si>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</si>
  <si>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</si>
  <si>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</si>
  <si>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</si>
  <si>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</si>
  <si>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</si>
  <si>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</si>
  <si>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</si>
  <si>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</si>
  <si>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</si>
  <si>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</si>
  <si>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</si>
  <si>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</si>
  <si>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</si>
  <si>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</si>
  <si>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</si>
  <si>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</si>
  <si>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</si>
  <si>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</si>
  <si>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</si>
  <si>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</si>
  <si>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</si>
  <si>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</si>
  <si>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</si>
  <si>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</si>
  <si>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</si>
  <si>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</si>
  <si>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</si>
  <si>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</si>
  <si>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</si>
  <si>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</si>
  <si>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</si>
  <si>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</si>
  <si>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</si>
  <si>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</si>
  <si>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</si>
  <si>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</si>
  <si>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</si>
  <si>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</si>
  <si>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</si>
  <si>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</si>
  <si>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</si>
  <si>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</si>
  <si>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</si>
  <si>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</si>
  <si>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</si>
  <si>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</si>
  <si>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</si>
  <si>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</si>
  <si>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</si>
  <si>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</si>
  <si>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</si>
  <si>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</si>
  <si>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</si>
  <si>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</si>
  <si>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</si>
  <si>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</si>
  <si>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</si>
  <si>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</si>
  <si>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</si>
  <si>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</si>
  <si>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</si>
  <si>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</si>
  <si>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</si>
  <si>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</si>
  <si>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</si>
  <si>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</si>
  <si>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</si>
  <si>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</si>
  <si>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</si>
  <si>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</si>
  <si>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</si>
  <si>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</si>
  <si>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</si>
  <si>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</si>
  <si>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</si>
  <si>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</si>
  <si>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</si>
  <si>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</si>
  <si>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</si>
  <si>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</si>
  <si>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</si>
  <si>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</si>
  <si>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</si>
  <si>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</si>
  <si>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</si>
  <si>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</si>
  <si>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</si>
  <si>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</si>
  <si>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</si>
  <si>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</si>
  <si>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</si>
  <si>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</si>
  <si>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</si>
  <si>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</si>
  <si>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</si>
  <si>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</si>
  <si>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</si>
  <si>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</si>
  <si>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</si>
  <si>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</si>
  <si>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</si>
  <si>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</si>
  <si>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</si>
  <si>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</si>
  <si>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</si>
  <si>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</si>
  <si>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</si>
  <si>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</si>
  <si>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</si>
  <si>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</si>
  <si>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</si>
  <si>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</si>
  <si>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</si>
  <si>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</si>
  <si>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</si>
  <si>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</si>
  <si>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</si>
  <si>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</si>
  <si>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</si>
  <si>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</si>
  <si>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</si>
  <si>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</si>
  <si>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</si>
  <si>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</si>
  <si>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</si>
  <si>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</si>
  <si>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</si>
  <si>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</si>
  <si>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</si>
  <si>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</si>
  <si>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</si>
  <si>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</si>
  <si>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</si>
  <si>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</si>
  <si>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</si>
  <si>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</si>
  <si>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</si>
  <si>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</si>
  <si>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</si>
  <si>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</si>
  <si>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</si>
  <si>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</si>
  <si>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</si>
  <si>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</si>
  <si>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</si>
  <si>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</si>
  <si>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</si>
  <si>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</si>
  <si>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</si>
  <si>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</si>
  <si>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</si>
  <si>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</si>
  <si>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</si>
  <si>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</si>
  <si>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</si>
  <si>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</si>
  <si>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</si>
  <si>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</si>
  <si>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</si>
  <si>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</si>
  <si>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</si>
  <si>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</si>
  <si>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</si>
  <si>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</si>
  <si>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</si>
  <si>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</si>
  <si>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</si>
  <si>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</si>
  <si>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</si>
  <si>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</si>
  <si>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</si>
  <si>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</si>
  <si>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</si>
  <si>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</si>
  <si>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</si>
  <si>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</si>
  <si>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</si>
  <si>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</si>
  <si>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</si>
  <si>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</si>
  <si>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</si>
  <si>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</si>
  <si>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</si>
  <si>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</si>
  <si>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</si>
  <si>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</si>
  <si>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</si>
  <si>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</si>
  <si>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</si>
  <si>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</si>
  <si>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</si>
  <si>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</si>
  <si>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</si>
  <si>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</si>
  <si>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</si>
  <si>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</si>
  <si>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</si>
  <si>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</si>
  <si>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</si>
  <si>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</si>
  <si>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</si>
  <si>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</si>
  <si>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</si>
  <si>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</si>
  <si>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</si>
  <si>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</si>
  <si>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</si>
  <si>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</si>
  <si>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</si>
  <si>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</si>
  <si>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</si>
  <si>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</si>
  <si>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</si>
  <si>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</si>
  <si>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</si>
  <si>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</si>
  <si>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</si>
  <si>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</si>
  <si>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</si>
  <si>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</si>
  <si>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</si>
  <si>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</si>
  <si>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</si>
  <si>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</si>
  <si>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</si>
  <si>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</si>
  <si>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</si>
  <si>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</si>
  <si>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</si>
  <si>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</si>
  <si>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</si>
  <si>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</si>
  <si>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</si>
  <si>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</si>
  <si>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</si>
  <si>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</si>
  <si>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</si>
  <si>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</si>
  <si>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</si>
  <si>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</si>
  <si>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</si>
  <si>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</si>
  <si>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</si>
  <si>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</si>
  <si>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</si>
  <si>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</si>
  <si>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</si>
  <si>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</si>
  <si>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</si>
  <si>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</si>
  <si>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</si>
  <si>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</si>
  <si>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</si>
  <si>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</si>
  <si>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</si>
  <si>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</si>
  <si>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</si>
  <si>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</si>
  <si>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</si>
  <si>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</si>
  <si>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</si>
  <si>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</si>
  <si>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</si>
  <si>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</si>
  <si>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</si>
  <si>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</si>
  <si>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</si>
  <si>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</si>
  <si>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</si>
  <si>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</si>
  <si>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</si>
  <si>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</si>
  <si>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</si>
  <si>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</si>
  <si>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</si>
  <si>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</si>
  <si>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</si>
  <si>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</si>
  <si>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</si>
  <si>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</si>
  <si>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</si>
  <si>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</si>
  <si>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</si>
  <si>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</si>
  <si>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</si>
  <si>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</si>
  <si>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</si>
  <si>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</si>
  <si>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</si>
  <si>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</si>
  <si>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</si>
  <si>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</si>
  <si>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</si>
  <si>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</si>
  <si>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</si>
  <si>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</si>
  <si>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</si>
  <si>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</si>
  <si>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</si>
  <si>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</si>
  <si>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</si>
  <si>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</si>
  <si>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</si>
  <si>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</si>
  <si>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</si>
  <si>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</si>
  <si>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</si>
  <si>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</si>
  <si>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</si>
  <si>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</si>
  <si>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</si>
  <si>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</si>
  <si>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</si>
  <si>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</si>
  <si>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</si>
  <si>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</si>
  <si>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</si>
  <si>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</si>
  <si>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</si>
  <si>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</si>
  <si>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</si>
  <si>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</si>
  <si>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</si>
  <si>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</si>
  <si>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</si>
  <si>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</si>
  <si>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</si>
  <si>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</si>
  <si>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</si>
  <si>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</si>
  <si>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</si>
  <si>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</si>
  <si>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</si>
  <si>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</si>
  <si>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</si>
  <si>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</si>
  <si>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</si>
  <si>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</si>
  <si>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</si>
  <si>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</si>
  <si>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</si>
  <si>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</si>
  <si>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</si>
  <si>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</si>
  <si>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</si>
  <si>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</si>
  <si>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</si>
  <si>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</si>
  <si>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</si>
  <si>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</si>
  <si>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</si>
  <si>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</si>
  <si>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</si>
  <si>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</si>
  <si>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</si>
  <si>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</si>
  <si>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</si>
  <si>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</si>
  <si>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</si>
  <si>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</si>
  <si>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</si>
  <si>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</si>
  <si>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</si>
  <si>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</si>
  <si>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</si>
  <si>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</si>
  <si>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</si>
  <si>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</si>
  <si>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</si>
  <si>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</si>
  <si>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</si>
  <si>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</si>
  <si>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</si>
  <si>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</si>
  <si>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</si>
  <si>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</si>
  <si>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</si>
  <si>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</si>
  <si>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</si>
  <si>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</si>
  <si>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</si>
  <si>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</si>
  <si>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</si>
  <si>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</si>
  <si>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</si>
  <si>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</si>
  <si>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</si>
  <si>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</si>
  <si>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</si>
  <si>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</si>
  <si>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</si>
  <si>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</si>
  <si>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</si>
  <si>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</si>
  <si>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</si>
  <si>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</si>
  <si>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</si>
  <si>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</si>
  <si>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</si>
  <si>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</si>
  <si>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</si>
  <si>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</si>
  <si>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</si>
  <si>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</si>
  <si>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</si>
  <si>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</si>
  <si>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</si>
  <si>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</si>
  <si>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</si>
  <si>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</si>
  <si>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</si>
  <si>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</si>
  <si>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</si>
  <si>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</si>
  <si>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</si>
  <si>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</si>
  <si>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</si>
  <si>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</si>
  <si>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</si>
  <si>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</si>
  <si>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</si>
  <si>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</si>
  <si>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</si>
  <si>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</si>
  <si>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</si>
  <si>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</si>
  <si>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</si>
  <si>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</si>
  <si>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</si>
  <si>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</si>
  <si>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</si>
  <si>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</si>
  <si>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</si>
  <si>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</si>
  <si>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</si>
  <si>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</si>
  <si>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</si>
  <si>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</si>
  <si>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</si>
  <si>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</si>
  <si>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</si>
  <si>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</si>
  <si>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</si>
  <si>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</si>
  <si>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</si>
  <si>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</si>
  <si>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</si>
  <si>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</si>
  <si>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</si>
  <si>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</si>
  <si>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</si>
  <si>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</si>
  <si>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</si>
  <si>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</si>
  <si>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</si>
  <si>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</si>
  <si>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</si>
  <si>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</si>
  <si>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</si>
  <si>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</si>
  <si>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</si>
  <si>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</si>
  <si>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</si>
  <si>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</si>
  <si>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</si>
  <si>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</si>
  <si>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</si>
  <si>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</si>
  <si>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</si>
  <si>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</si>
  <si>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</si>
  <si>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</si>
  <si>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</si>
  <si>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</si>
  <si>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</si>
  <si>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</si>
  <si>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</si>
  <si>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</si>
  <si>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</si>
  <si>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</si>
  <si>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</si>
  <si>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</si>
  <si>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</si>
  <si>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</si>
  <si>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</si>
  <si>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</si>
  <si>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</si>
  <si>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</si>
  <si>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</si>
  <si>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</si>
  <si>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</si>
  <si>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</si>
  <si>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</si>
  <si>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</si>
  <si>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</si>
  <si>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</si>
  <si>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</si>
  <si>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</si>
  <si>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</si>
  <si>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</si>
  <si>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</si>
  <si>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</si>
  <si>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</si>
  <si>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</si>
  <si>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</si>
  <si>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</si>
  <si>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</si>
  <si>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</si>
  <si>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</si>
  <si>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</si>
  <si>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</si>
  <si>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</si>
  <si>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</si>
  <si>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</si>
  <si>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</si>
  <si>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</si>
  <si>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</si>
  <si>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</si>
  <si>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</si>
  <si>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</si>
  <si>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</si>
  <si>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</si>
  <si>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</si>
  <si>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</si>
  <si>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</si>
  <si>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</si>
  <si>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</si>
  <si>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</si>
  <si>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</si>
  <si>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</si>
  <si>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</si>
  <si>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</si>
  <si>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</si>
  <si>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</si>
  <si>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</si>
  <si>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</si>
  <si>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</si>
  <si>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</si>
  <si>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</si>
  <si>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</si>
  <si>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</si>
  <si>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</si>
  <si>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</si>
  <si>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</si>
  <si>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</si>
  <si>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</si>
  <si>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</si>
  <si>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</si>
  <si>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</si>
  <si>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</si>
  <si>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</si>
  <si>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</si>
  <si>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</si>
  <si>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</si>
  <si>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</si>
  <si>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</si>
  <si>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</si>
  <si>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</si>
  <si>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</si>
  <si>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</si>
  <si>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</si>
  <si>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</si>
  <si>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</si>
  <si>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</si>
  <si>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</si>
  <si>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</si>
  <si>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</si>
  <si>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</si>
  <si>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</si>
  <si>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</si>
  <si>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</si>
  <si>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</si>
  <si>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</si>
  <si>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</si>
  <si>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</si>
  <si>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</si>
  <si>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</si>
  <si>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</si>
  <si>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</si>
  <si>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</si>
  <si>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</si>
  <si>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</si>
  <si>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</si>
  <si>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</si>
  <si>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</si>
  <si>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</si>
  <si>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</si>
  <si>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</si>
  <si>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</si>
  <si>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</si>
  <si>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</si>
  <si>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</si>
  <si>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</si>
  <si>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</si>
  <si>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</si>
  <si>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</si>
  <si>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</si>
  <si>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</si>
  <si>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</si>
  <si>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</si>
  <si>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</si>
  <si>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</si>
  <si>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</si>
  <si>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</si>
  <si>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</si>
  <si>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</si>
  <si>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</si>
  <si>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</si>
  <si>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</si>
  <si>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</si>
  <si>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</si>
  <si>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</si>
  <si>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</si>
  <si>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</si>
  <si>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</si>
  <si>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</si>
  <si>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</si>
  <si>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</si>
  <si>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</si>
  <si>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</si>
  <si>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</si>
  <si>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</si>
  <si>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</si>
  <si>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</si>
  <si>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</si>
  <si>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</si>
  <si>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</si>
  <si>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</si>
  <si>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</si>
  <si>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</si>
  <si>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</si>
  <si>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</si>
  <si>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</si>
  <si>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</si>
  <si>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</si>
  <si>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</si>
  <si>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</si>
  <si>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</si>
  <si>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</si>
  <si>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</si>
  <si>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</si>
  <si>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</si>
  <si>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</si>
  <si>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</si>
  <si>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</si>
  <si>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</si>
  <si>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</si>
  <si>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</si>
  <si>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</si>
  <si>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</si>
  <si>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</si>
  <si>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</si>
  <si>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</si>
  <si>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</si>
  <si>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</si>
  <si>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</si>
  <si>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</si>
  <si>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</si>
  <si>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</si>
  <si>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</si>
  <si>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</si>
  <si>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</si>
  <si>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</si>
  <si>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</si>
  <si>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</si>
  <si>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</si>
  <si>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</si>
  <si>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</si>
  <si>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</si>
  <si>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</si>
  <si>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</si>
  <si>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</si>
  <si>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</si>
  <si>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</si>
  <si>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</si>
  <si>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</si>
  <si>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</si>
  <si>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</si>
  <si>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</si>
  <si>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</si>
  <si>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</si>
  <si>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</si>
  <si>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</si>
  <si>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</si>
  <si>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</si>
  <si>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</si>
  <si>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</si>
  <si>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</si>
  <si>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</si>
  <si>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</si>
  <si>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</si>
  <si>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</si>
  <si>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</si>
  <si>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</si>
  <si>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</si>
  <si>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</si>
  <si>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</si>
  <si>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</si>
  <si>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</si>
  <si>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</si>
  <si>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</si>
  <si>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</si>
  <si>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</si>
  <si>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</si>
  <si>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</si>
  <si>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</si>
  <si>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</si>
  <si>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</si>
  <si>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</si>
  <si>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</si>
  <si>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</si>
  <si>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</si>
  <si>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</si>
  <si>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</si>
  <si>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</si>
  <si>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</si>
  <si>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</si>
  <si>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</si>
  <si>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</si>
  <si>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</si>
  <si>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</si>
  <si>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</si>
  <si>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</si>
  <si>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</si>
  <si>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</si>
  <si>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</si>
  <si>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</si>
  <si>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</si>
  <si>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</si>
  <si>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</si>
  <si>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</si>
  <si>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</si>
  <si>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</si>
  <si>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</si>
  <si>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</si>
  <si>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</si>
  <si>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</si>
  <si>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</si>
  <si>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</si>
  <si>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</si>
  <si>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</si>
  <si>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</si>
  <si>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</si>
  <si>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</si>
  <si>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</si>
  <si>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</si>
  <si>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</si>
  <si>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</si>
  <si>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</si>
  <si>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</si>
  <si>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</si>
  <si>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</si>
  <si>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</si>
  <si>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</si>
  <si>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</si>
  <si>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</si>
  <si>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</si>
  <si>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</si>
  <si>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</si>
  <si>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</si>
  <si>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</si>
  <si>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</si>
  <si>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</si>
  <si>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</si>
  <si>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</si>
  <si>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</si>
  <si>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</si>
  <si>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</si>
  <si>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</si>
  <si>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</si>
  <si>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</si>
  <si>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</si>
  <si>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</si>
  <si>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</si>
  <si>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</si>
  <si>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</si>
  <si>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</si>
  <si>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</si>
  <si>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</si>
  <si>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</si>
  <si>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</si>
  <si>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</si>
  <si>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</si>
  <si>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</si>
  <si>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</si>
  <si>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</si>
  <si>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</si>
  <si>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</si>
  <si>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</si>
  <si>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</si>
  <si>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</si>
  <si>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</si>
  <si>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</si>
  <si>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</si>
  <si>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</si>
  <si>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</si>
  <si>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</si>
  <si>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</si>
  <si>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</si>
  <si>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</si>
  <si>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</si>
  <si>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</si>
  <si>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</si>
  <si>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</si>
  <si>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</si>
  <si>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</si>
  <si>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</si>
  <si>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</si>
  <si>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</si>
  <si>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</si>
  <si>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</si>
  <si>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</si>
  <si>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</si>
  <si>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</si>
  <si>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</si>
  <si>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</si>
  <si>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</si>
  <si>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</si>
  <si>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</si>
  <si>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</si>
  <si>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</si>
  <si>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</si>
  <si>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</si>
  <si>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</si>
  <si>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</si>
  <si>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</si>
  <si>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</si>
  <si>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</si>
  <si>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</si>
  <si>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</si>
  <si>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</si>
  <si>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</si>
  <si>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</si>
  <si>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</si>
  <si>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</si>
  <si>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</si>
  <si>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</si>
  <si>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</si>
  <si>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</si>
  <si>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</si>
  <si>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</si>
  <si>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</si>
  <si>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</si>
  <si>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</si>
  <si>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</si>
  <si>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</si>
  <si>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</si>
  <si>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</si>
  <si>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</si>
  <si>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</si>
  <si>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</si>
  <si>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</si>
  <si>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</si>
  <si>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</si>
  <si>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</si>
  <si>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</si>
  <si>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</si>
  <si>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</si>
  <si>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</si>
  <si>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</si>
  <si>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</si>
  <si>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</si>
  <si>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</si>
  <si>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</si>
  <si>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</si>
  <si>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</si>
  <si>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</si>
  <si>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</si>
  <si>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</si>
  <si>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</si>
  <si>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</si>
  <si>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</si>
  <si>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</si>
  <si>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</si>
  <si>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</si>
  <si>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</si>
  <si>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</si>
  <si>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</si>
  <si>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</si>
  <si>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</si>
  <si>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</si>
  <si>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</si>
  <si>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</si>
  <si>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</si>
  <si>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</si>
  <si>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</si>
  <si>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</si>
  <si>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</si>
  <si>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</si>
  <si>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</si>
  <si>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</si>
  <si>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</si>
  <si>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</si>
  <si>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</si>
  <si>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</si>
  <si>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</si>
  <si>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</si>
  <si>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</si>
  <si>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</si>
  <si>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</si>
  <si>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</si>
  <si>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</si>
  <si>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</si>
  <si>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</si>
  <si>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</si>
  <si>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</si>
  <si>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</si>
  <si>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</si>
  <si>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</si>
  <si>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</si>
  <si>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</si>
  <si>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</si>
  <si>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</si>
  <si>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</si>
  <si>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</si>
  <si>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</si>
  <si>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</si>
  <si>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</si>
  <si>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</si>
  <si>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</si>
  <si>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</si>
  <si>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</si>
  <si>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</si>
  <si>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</si>
  <si>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</si>
  <si>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</si>
  <si>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</si>
  <si>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</si>
  <si>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</si>
  <si>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</si>
  <si>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</si>
  <si>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</si>
  <si>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</si>
  <si>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</si>
  <si>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</si>
  <si>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</si>
  <si>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</si>
  <si>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</si>
  <si>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</si>
  <si>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</si>
  <si>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</si>
  <si>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</si>
  <si>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</si>
  <si>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</si>
  <si>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</si>
  <si>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</si>
  <si>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</si>
  <si>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</si>
  <si>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</si>
  <si>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</si>
  <si>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</si>
  <si>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</si>
  <si>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</si>
  <si>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</si>
  <si>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</si>
  <si>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</si>
  <si>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</si>
  <si>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</si>
  <si>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</si>
  <si>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</si>
  <si>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</si>
  <si>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</si>
  <si>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</si>
  <si>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</si>
  <si>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</si>
  <si>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</si>
  <si>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</si>
  <si>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</si>
  <si>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</si>
  <si>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</si>
  <si>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</si>
  <si>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</si>
  <si>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</si>
  <si>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</si>
  <si>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</si>
  <si>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</si>
  <si>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</si>
  <si>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</si>
  <si>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</si>
  <si>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</si>
  <si>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</si>
  <si>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</si>
  <si>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</si>
  <si>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</si>
  <si>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</si>
  <si>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</si>
  <si>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</si>
  <si>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</si>
  <si>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</si>
  <si>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</si>
  <si>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</si>
  <si>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</si>
  <si>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</si>
  <si>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</si>
  <si>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</si>
  <si>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</si>
  <si>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</si>
  <si>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</si>
  <si>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</si>
  <si>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</si>
  <si>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</si>
  <si>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</si>
  <si>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</si>
  <si>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</si>
  <si>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</si>
  <si>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</si>
  <si>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</si>
  <si>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</si>
  <si>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</si>
  <si>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</si>
  <si>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</si>
  <si>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</si>
  <si>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</si>
  <si>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</si>
  <si>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</si>
  <si>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</si>
  <si>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</si>
  <si>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</si>
  <si>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</si>
  <si>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</si>
  <si>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</si>
  <si>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</si>
  <si>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</si>
  <si>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</si>
  <si>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</si>
  <si>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</si>
  <si>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</si>
  <si>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</si>
  <si>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</si>
  <si>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</si>
  <si>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</si>
  <si>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</si>
  <si>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</si>
  <si>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</si>
  <si>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</si>
  <si>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</si>
  <si>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</si>
  <si>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</si>
  <si>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</si>
  <si>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</si>
  <si>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</si>
  <si>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</si>
  <si>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</si>
  <si>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</si>
  <si>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</si>
  <si>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</si>
  <si>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</si>
  <si>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</si>
  <si>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</si>
  <si>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</si>
  <si>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</si>
  <si>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</si>
  <si>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</si>
  <si>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</si>
  <si>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</si>
  <si>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</si>
  <si>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</si>
  <si>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</si>
  <si>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</si>
  <si>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</si>
  <si>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</si>
  <si>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</si>
  <si>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</si>
  <si>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</si>
  <si>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</si>
  <si>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</si>
  <si>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</si>
  <si>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</si>
  <si>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</si>
  <si>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</si>
  <si>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</si>
  <si>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</si>
  <si>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</si>
  <si>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</si>
  <si>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</si>
  <si>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</si>
  <si>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</si>
  <si>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</si>
  <si>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</si>
  <si>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</si>
  <si>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</si>
  <si>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</si>
  <si>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</si>
  <si>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</si>
  <si>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</si>
  <si>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</si>
  <si>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</si>
  <si>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</si>
  <si>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</si>
  <si>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</si>
  <si>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</si>
  <si>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</si>
  <si>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</si>
  <si>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</si>
  <si>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</si>
  <si>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</si>
  <si>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</si>
  <si>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</si>
  <si>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</si>
  <si>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</si>
  <si>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</si>
  <si>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</si>
  <si>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</si>
  <si>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</si>
  <si>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</si>
  <si>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</si>
  <si>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</si>
  <si>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</si>
  <si>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</si>
  <si>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</si>
  <si>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</si>
  <si>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</si>
  <si>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</si>
  <si>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</si>
  <si>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</si>
  <si>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</si>
  <si>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</si>
  <si>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</si>
  <si>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</si>
  <si>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</si>
  <si>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</si>
  <si>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</si>
  <si>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</si>
  <si>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</si>
  <si>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</si>
  <si>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</si>
  <si>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</si>
  <si>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</si>
  <si>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</si>
  <si>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</si>
  <si>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</si>
  <si>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</si>
  <si>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</si>
  <si>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</si>
  <si>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</si>
  <si>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</si>
  <si>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</si>
  <si>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</si>
  <si>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</si>
  <si>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</si>
  <si>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</si>
  <si>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</si>
  <si>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</si>
  <si>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</si>
  <si>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</si>
  <si>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</si>
  <si>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</si>
  <si>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</si>
  <si>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</si>
  <si>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</si>
  <si>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</si>
  <si>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</si>
  <si>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</si>
  <si>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</si>
  <si>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</si>
  <si>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</si>
  <si>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</si>
  <si>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</si>
  <si>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</si>
  <si>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</si>
  <si>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</si>
  <si>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</si>
  <si>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</si>
  <si>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</si>
  <si>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</si>
  <si>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</si>
  <si>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</si>
  <si>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</si>
  <si>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</si>
  <si>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</si>
  <si>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</si>
  <si>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</si>
  <si>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</si>
  <si>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</si>
  <si>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</si>
  <si>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</si>
  <si>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</si>
  <si>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</si>
  <si>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</si>
  <si>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</si>
  <si>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</si>
  <si>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</si>
  <si>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</si>
  <si>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</si>
  <si>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</si>
  <si>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</si>
  <si>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</si>
  <si>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</si>
  <si>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</si>
  <si>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</si>
  <si>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</si>
  <si>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</si>
  <si>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</si>
  <si>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</si>
  <si>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</si>
  <si>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</si>
  <si>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</si>
  <si>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</si>
  <si>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</si>
  <si>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</si>
  <si>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</si>
  <si>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</si>
  <si>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</si>
  <si>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</si>
  <si>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</si>
  <si>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</si>
  <si>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</si>
  <si>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</si>
  <si>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</si>
  <si>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</si>
  <si>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</si>
  <si>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</si>
  <si>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</si>
  <si>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</si>
  <si>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</si>
  <si>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</si>
  <si>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</si>
  <si>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</si>
  <si>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</si>
  <si>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</si>
  <si>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</si>
  <si>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</si>
  <si>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</si>
  <si>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</si>
  <si>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</si>
  <si>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</si>
  <si>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</si>
  <si>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</si>
  <si>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</si>
  <si>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</si>
  <si>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</si>
  <si>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</si>
  <si>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</si>
  <si>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</si>
  <si>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</si>
  <si>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</si>
  <si>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</si>
  <si>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</si>
  <si>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</si>
  <si>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</si>
  <si>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</si>
  <si>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</si>
  <si>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</si>
  <si>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</si>
  <si>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</si>
  <si>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</si>
  <si>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</si>
  <si>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</si>
  <si>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</si>
  <si>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</si>
  <si>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</si>
  <si>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</si>
  <si>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</si>
  <si>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</si>
  <si>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</si>
  <si>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</si>
  <si>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</si>
  <si>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</si>
  <si>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</si>
  <si>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</si>
  <si>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</si>
  <si>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</si>
  <si>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</si>
  <si>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</si>
  <si>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</si>
  <si>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</si>
  <si>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</si>
  <si>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</si>
  <si>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</si>
  <si>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</si>
  <si>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</si>
  <si>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</si>
  <si>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</si>
  <si>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</si>
  <si>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</si>
  <si>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</si>
  <si>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</si>
  <si>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</si>
  <si>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</si>
  <si>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</si>
  <si>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</si>
  <si>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</si>
  <si>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</si>
  <si>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</si>
  <si>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</si>
  <si>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</si>
  <si>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</si>
  <si>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</si>
  <si>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</si>
  <si>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</si>
  <si>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</si>
  <si>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</si>
  <si>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</si>
  <si>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</si>
  <si>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</si>
  <si>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</si>
  <si>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</si>
  <si>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</si>
  <si>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</si>
  <si>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</si>
  <si>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</si>
  <si>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</si>
  <si>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</si>
  <si>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</si>
  <si>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</si>
  <si>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</si>
  <si>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</si>
  <si>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</si>
  <si>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</si>
  <si>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</si>
  <si>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</si>
  <si>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</si>
  <si>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</si>
  <si>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</si>
  <si>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</si>
  <si>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</si>
  <si>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</si>
  <si>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</si>
  <si>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</si>
  <si>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</si>
  <si>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</si>
  <si>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</si>
  <si>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</si>
  <si>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</si>
  <si>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</si>
  <si>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</si>
  <si>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</si>
  <si>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</si>
  <si>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</si>
  <si>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</si>
  <si>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</si>
  <si>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</si>
  <si>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</si>
  <si>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</si>
  <si>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</si>
  <si>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</si>
  <si>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</si>
  <si>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</si>
  <si>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</si>
  <si>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</si>
  <si>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</si>
  <si>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</si>
  <si>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</si>
  <si>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</si>
  <si>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</si>
  <si>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</si>
  <si>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</si>
  <si>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</si>
  <si>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</si>
  <si>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</si>
  <si>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</si>
  <si>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</si>
  <si>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</si>
  <si>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</si>
  <si>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</si>
  <si>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</si>
  <si>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</si>
  <si>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</si>
  <si>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</si>
  <si>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</si>
  <si>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</si>
  <si>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</si>
  <si>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</si>
  <si>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</si>
  <si>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</si>
  <si>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</si>
  <si>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</si>
  <si>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</si>
  <si>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</si>
  <si>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</si>
  <si>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</si>
  <si>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</si>
  <si>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</si>
  <si>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</si>
  <si>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</si>
  <si>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</si>
  <si>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</si>
  <si>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</si>
  <si>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</si>
  <si>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</si>
  <si>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</si>
  <si>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</si>
  <si>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</si>
  <si>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</si>
  <si>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</si>
  <si>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</si>
  <si>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</si>
  <si>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</si>
  <si>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</si>
  <si>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</si>
  <si>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</si>
  <si>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</si>
  <si>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</si>
  <si>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</si>
  <si>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</si>
  <si>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</si>
  <si>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</si>
  <si>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</si>
  <si>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</si>
  <si>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</si>
  <si>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</si>
  <si>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</si>
  <si>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</si>
  <si>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</si>
  <si>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</si>
  <si>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</si>
  <si>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</si>
  <si>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</si>
  <si>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</si>
  <si>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</si>
  <si>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</si>
  <si>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</si>
  <si>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</si>
  <si>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</si>
  <si>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</si>
  <si>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</si>
  <si>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</si>
  <si>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</si>
  <si>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</si>
  <si>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</si>
  <si>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</si>
  <si>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</si>
  <si>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</si>
  <si>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</si>
  <si>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</si>
  <si>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</si>
  <si>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</si>
  <si>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</si>
  <si>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</si>
  <si>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</si>
  <si>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</si>
  <si>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</si>
  <si>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</si>
  <si>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</si>
  <si>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</si>
  <si>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</si>
  <si>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</si>
  <si>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</si>
  <si>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</si>
  <si>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</si>
  <si>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</si>
  <si>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</si>
  <si>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</si>
  <si>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</si>
  <si>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</si>
  <si>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</si>
  <si>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</si>
  <si>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</si>
  <si>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</si>
  <si>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</si>
  <si>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</si>
  <si>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</si>
  <si>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</si>
  <si>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</si>
  <si>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</si>
  <si>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</si>
  <si>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</si>
  <si>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</si>
  <si>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</si>
  <si>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</si>
  <si>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</si>
  <si>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</si>
  <si>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</si>
  <si>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</si>
  <si>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</si>
  <si>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</si>
  <si>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</si>
  <si>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</si>
  <si>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</si>
  <si>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</si>
  <si>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</si>
  <si>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</si>
  <si>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</si>
  <si>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</si>
  <si>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</si>
  <si>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</si>
  <si>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</si>
  <si>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</si>
  <si>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</si>
  <si>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</si>
  <si>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</si>
  <si>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</si>
  <si>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</si>
  <si>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</si>
  <si>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</si>
  <si>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</si>
  <si>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</si>
  <si>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</si>
  <si>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</si>
  <si>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</si>
  <si>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</si>
  <si>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</si>
  <si>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</si>
  <si>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</si>
  <si>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</si>
  <si>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</si>
  <si>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</si>
  <si>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</si>
  <si>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</si>
  <si>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</si>
  <si>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</si>
  <si>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</si>
  <si>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</si>
  <si>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</si>
  <si>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</si>
  <si>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</si>
  <si>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</si>
  <si>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</si>
  <si>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</si>
  <si>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</si>
  <si>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</si>
  <si>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</si>
  <si>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</si>
  <si>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</si>
  <si>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</si>
  <si>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</si>
  <si>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</si>
  <si>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</si>
  <si>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</si>
  <si>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</si>
  <si>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</si>
  <si>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</si>
  <si>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</si>
  <si>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</si>
  <si>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</si>
  <si>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</si>
  <si>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</si>
  <si>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</si>
  <si>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</si>
  <si>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</si>
  <si>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</si>
  <si>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</si>
  <si>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</si>
  <si>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</si>
  <si>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</si>
  <si>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</si>
  <si>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</si>
  <si>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</si>
  <si>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</si>
  <si>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</si>
  <si>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</si>
  <si>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</si>
  <si>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</si>
  <si>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</si>
  <si>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</si>
  <si>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</si>
  <si>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</si>
  <si>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</si>
  <si>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</si>
  <si>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</si>
  <si>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</si>
  <si>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</si>
  <si>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</si>
  <si>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</si>
  <si>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</si>
  <si>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</si>
  <si>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</si>
  <si>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</si>
  <si>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</si>
  <si>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</si>
  <si>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</si>
  <si>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</si>
  <si>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</si>
  <si>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</si>
  <si>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</si>
  <si>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</si>
  <si>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</si>
  <si>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</si>
  <si>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</si>
  <si>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</si>
  <si>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</si>
  <si>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</si>
  <si>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</si>
  <si>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</si>
  <si>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</si>
  <si>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</si>
  <si>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</si>
  <si>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</si>
  <si>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</si>
  <si>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</si>
  <si>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</si>
  <si>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</si>
  <si>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</si>
  <si>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</si>
  <si>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</si>
  <si>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</si>
  <si>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</si>
  <si>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</si>
  <si>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</si>
  <si>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</si>
  <si>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</si>
  <si>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</si>
  <si>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</si>
  <si>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</si>
  <si>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</si>
  <si>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</si>
  <si>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</si>
  <si>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</si>
  <si>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</si>
  <si>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</si>
  <si>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</si>
  <si>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</si>
  <si>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</si>
  <si>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</si>
  <si>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</si>
  <si>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</si>
  <si>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</si>
  <si>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</si>
  <si>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</si>
  <si>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</si>
  <si>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</si>
  <si>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</si>
  <si>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</si>
  <si>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</si>
  <si>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</si>
  <si>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</si>
  <si>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</si>
  <si>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</si>
  <si>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</si>
  <si>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</si>
  <si>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</si>
  <si>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</si>
  <si>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</si>
  <si>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</si>
  <si>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</si>
  <si>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</si>
  <si>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</si>
  <si>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</si>
  <si>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</si>
  <si>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</si>
  <si>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</si>
  <si>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</si>
  <si>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</si>
  <si>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</si>
  <si>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</si>
  <si>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</si>
  <si>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</si>
  <si>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</si>
  <si>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</si>
  <si>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</si>
  <si>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</si>
  <si>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</si>
  <si>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</si>
  <si>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</si>
  <si>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</si>
  <si>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</si>
  <si>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</si>
  <si>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</si>
  <si>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</si>
  <si>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</si>
  <si>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</si>
  <si>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</si>
  <si>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</si>
  <si>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</si>
  <si>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</si>
  <si>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</si>
  <si>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</si>
  <si>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</si>
  <si>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</si>
  <si>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</si>
  <si>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</si>
  <si>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</si>
  <si>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</si>
  <si>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</si>
  <si>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</si>
  <si>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</si>
  <si>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</si>
  <si>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</si>
  <si>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</si>
  <si>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</si>
  <si>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</si>
  <si>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</si>
  <si>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</si>
  <si>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</si>
  <si>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</si>
  <si>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</si>
  <si>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</si>
  <si>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</si>
  <si>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</si>
  <si>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</si>
  <si>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</si>
  <si>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</si>
  <si>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</si>
  <si>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</si>
  <si>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</si>
  <si>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</si>
  <si>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</si>
  <si>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</si>
  <si>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</si>
  <si>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</si>
  <si>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</si>
  <si>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</si>
  <si>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</si>
  <si>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</si>
  <si>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</si>
  <si>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</si>
  <si>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</si>
  <si>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</si>
  <si>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</si>
  <si>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</si>
  <si>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</si>
  <si>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</si>
  <si>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</si>
  <si>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</si>
  <si>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</si>
  <si>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</si>
  <si>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</si>
  <si>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</si>
  <si>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</si>
  <si>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</si>
  <si>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</si>
  <si>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</si>
  <si>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</si>
  <si>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</si>
  <si>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</si>
  <si>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</si>
  <si>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</si>
  <si>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</si>
  <si>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</si>
  <si>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</si>
  <si>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</si>
  <si>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</si>
  <si>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</si>
  <si>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</si>
  <si>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</si>
  <si>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</si>
  <si>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</si>
  <si>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</si>
  <si>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</si>
  <si>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</si>
  <si>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</si>
  <si>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</si>
  <si>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</si>
  <si>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</si>
  <si>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</si>
  <si>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</si>
  <si>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</si>
  <si>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</si>
  <si>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</si>
  <si>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</si>
  <si>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</si>
  <si>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</si>
  <si>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</si>
  <si>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</si>
  <si>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</si>
  <si>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</si>
  <si>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</si>
  <si>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</si>
  <si>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</si>
  <si>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</si>
  <si>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</si>
  <si>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</si>
  <si>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</si>
  <si>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</si>
  <si>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</si>
  <si>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</si>
  <si>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</si>
  <si>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</si>
  <si>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</si>
  <si>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</si>
  <si>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</si>
  <si>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</si>
  <si>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</si>
  <si>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</si>
  <si>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</si>
  <si>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</si>
  <si>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</si>
  <si>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</si>
  <si>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</si>
  <si>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</si>
  <si>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</si>
  <si>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</si>
  <si>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</si>
  <si>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</si>
  <si>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</si>
  <si>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</si>
  <si>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</si>
  <si>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</si>
  <si>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</si>
  <si>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</si>
  <si>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</si>
  <si>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</si>
  <si>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</si>
  <si>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</si>
  <si>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</si>
  <si>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</si>
  <si>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</si>
  <si>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</si>
  <si>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</si>
  <si>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</si>
  <si>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</si>
  <si>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</si>
  <si>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</si>
  <si>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</si>
  <si>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</si>
  <si>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</si>
  <si>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</si>
  <si>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</si>
  <si>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</si>
  <si>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</si>
  <si>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</si>
  <si>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</si>
  <si>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</si>
  <si>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</si>
  <si>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</si>
  <si>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</si>
  <si>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</si>
  <si>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</si>
  <si>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</si>
  <si>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</si>
  <si>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</si>
  <si>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</si>
  <si>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</si>
  <si>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</si>
  <si>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</si>
  <si>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</si>
  <si>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</si>
  <si>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</si>
  <si>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</si>
  <si>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</si>
  <si>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</si>
  <si>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</si>
  <si>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</si>
  <si>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</si>
  <si>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</si>
  <si>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</si>
  <si>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</si>
  <si>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</si>
  <si>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</si>
  <si>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</si>
  <si>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</si>
  <si>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</si>
  <si>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</si>
  <si>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</si>
  <si>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</si>
  <si>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</si>
  <si>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</si>
  <si>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</si>
  <si>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</si>
  <si>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</si>
  <si>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</si>
  <si>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</si>
  <si>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</si>
  <si>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</si>
  <si>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</si>
  <si>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</si>
  <si>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</si>
  <si>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</si>
  <si>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</si>
  <si>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</si>
  <si>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</si>
  <si>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</si>
  <si>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</si>
  <si>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</si>
  <si>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</si>
  <si>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</si>
  <si>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</si>
  <si>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</si>
  <si>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</si>
  <si>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</si>
  <si>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</si>
  <si>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</si>
  <si>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</si>
  <si>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</si>
  <si>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</si>
  <si>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</si>
  <si>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</si>
  <si>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</si>
  <si>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</si>
  <si>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</si>
  <si>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</si>
  <si>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</si>
  <si>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</si>
  <si>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</si>
  <si>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</si>
  <si>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</si>
  <si>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</si>
  <si>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</si>
  <si>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</si>
  <si>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</si>
  <si>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</si>
  <si>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</si>
  <si>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</si>
  <si>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</si>
  <si>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</si>
  <si>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</si>
  <si>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</si>
  <si>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</si>
  <si>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</si>
  <si>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</si>
  <si>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</si>
  <si>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</si>
  <si>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</si>
  <si>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</si>
  <si>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</si>
  <si>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</si>
  <si>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</si>
  <si>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</si>
  <si>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</si>
  <si>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</si>
  <si>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</si>
  <si>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</si>
  <si>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</si>
  <si>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</si>
  <si>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</si>
  <si>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</si>
  <si>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</si>
  <si>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</si>
  <si>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</si>
  <si>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</si>
  <si>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</si>
  <si>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</si>
  <si>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</si>
  <si>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</si>
  <si>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</si>
  <si>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</si>
  <si>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</si>
  <si>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</si>
  <si>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</si>
  <si>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</si>
  <si>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</si>
  <si>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</si>
  <si>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</si>
  <si>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</si>
  <si>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</si>
  <si>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</si>
  <si>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</si>
  <si>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</si>
  <si>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</si>
  <si>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</si>
  <si>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</si>
  <si>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</si>
  <si>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</si>
  <si>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</si>
  <si>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</si>
  <si>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</si>
  <si>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</si>
  <si>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</si>
  <si>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</si>
  <si>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</si>
  <si>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</si>
  <si>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</si>
  <si>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</si>
  <si>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</si>
  <si>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</si>
  <si>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</si>
  <si>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</si>
  <si>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</si>
  <si>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</si>
  <si>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</si>
  <si>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</si>
  <si>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</si>
  <si>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</si>
  <si>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</si>
  <si>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</si>
  <si>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</si>
  <si>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</si>
  <si>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</si>
  <si>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</si>
  <si>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</si>
  <si>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</si>
  <si>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</si>
  <si>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</si>
  <si>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</si>
  <si>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</si>
  <si>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</si>
  <si>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</si>
  <si>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</si>
  <si>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</si>
  <si>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</si>
  <si>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</si>
  <si>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</si>
  <si>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</si>
  <si>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</si>
  <si>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</si>
  <si>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</si>
  <si>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</si>
  <si>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</si>
  <si>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</si>
  <si>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</si>
  <si>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</si>
  <si>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</si>
  <si>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</si>
  <si>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</si>
  <si>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</si>
  <si>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</si>
  <si>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</si>
  <si>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</si>
  <si>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</si>
  <si>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</si>
  <si>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</si>
  <si>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</si>
  <si>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</si>
  <si>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</si>
  <si>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</si>
  <si>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</si>
  <si>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</si>
  <si>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</si>
  <si>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</si>
  <si>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</si>
  <si>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</si>
  <si>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</si>
  <si>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</si>
  <si>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</si>
  <si>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</si>
  <si>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</si>
  <si>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</si>
  <si>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</si>
  <si>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</si>
  <si>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</si>
  <si>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</si>
  <si>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</si>
  <si>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</si>
  <si>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</si>
  <si>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</si>
  <si>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</si>
  <si>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</si>
  <si>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</si>
  <si>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</si>
  <si>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</si>
  <si>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</si>
  <si>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</si>
  <si>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</si>
  <si>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</si>
  <si>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</si>
  <si>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</si>
  <si>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</si>
  <si>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</si>
  <si>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</si>
  <si>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</si>
  <si>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</si>
  <si>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</si>
  <si>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</si>
  <si>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</si>
  <si>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</si>
  <si>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</si>
  <si>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</si>
  <si>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</si>
  <si>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</si>
  <si>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</si>
  <si>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</si>
  <si>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</si>
  <si>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</si>
  <si>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</si>
  <si>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</si>
  <si>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</si>
  <si>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</si>
  <si>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</si>
  <si>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</si>
  <si>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</si>
  <si>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</si>
  <si>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</si>
  <si>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</si>
  <si>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</si>
  <si>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</si>
  <si>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</si>
  <si>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</si>
  <si>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</si>
  <si>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</si>
  <si>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</si>
  <si>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</si>
  <si>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</si>
  <si>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</si>
  <si>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</si>
  <si>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</si>
  <si>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</si>
  <si>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</si>
  <si>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</si>
  <si>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</si>
  <si>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</si>
  <si>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</si>
  <si>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</si>
  <si>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</si>
  <si>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</si>
  <si>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</si>
  <si>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</si>
  <si>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</si>
  <si>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</si>
  <si>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</si>
  <si>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</si>
  <si>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</si>
  <si>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</si>
  <si>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</si>
  <si>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</si>
  <si>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</si>
  <si>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</si>
  <si>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</si>
  <si>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</si>
  <si>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</si>
  <si>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</si>
  <si>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</si>
  <si>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</si>
  <si>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</si>
  <si>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</si>
  <si>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</si>
  <si>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</si>
  <si>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</si>
  <si>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</si>
  <si>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</si>
  <si>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</si>
  <si>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</si>
  <si>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</si>
  <si>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</si>
  <si>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</si>
  <si>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</si>
  <si>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</si>
  <si>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</si>
  <si>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</si>
  <si>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</si>
  <si>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</si>
  <si>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</si>
  <si>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</si>
  <si>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</si>
  <si>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</si>
  <si>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</si>
  <si>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</si>
  <si>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</si>
  <si>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</si>
  <si>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</si>
  <si>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</si>
  <si>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</si>
  <si>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</si>
  <si>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</si>
  <si>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</si>
  <si>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</si>
  <si>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</si>
  <si>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</si>
  <si>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</si>
  <si>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</si>
  <si>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</si>
  <si>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</si>
  <si>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</si>
  <si>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</si>
  <si>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</si>
  <si>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</si>
  <si>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</si>
  <si>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</si>
  <si>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</si>
  <si>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</si>
  <si>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</si>
  <si>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</si>
  <si>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</si>
  <si>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</si>
  <si>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</si>
  <si>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</si>
  <si>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</si>
  <si>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</si>
  <si>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</si>
  <si>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</si>
  <si>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</si>
  <si>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</si>
  <si>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</si>
  <si>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</si>
  <si>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</si>
  <si>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</si>
  <si>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</si>
  <si>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</si>
  <si>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</si>
  <si>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</si>
  <si>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</si>
  <si>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</si>
  <si>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</si>
  <si>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</si>
  <si>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</si>
  <si>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</si>
  <si>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</si>
  <si>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</si>
  <si>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</si>
  <si>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</si>
  <si>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</si>
  <si>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</si>
  <si>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</si>
  <si>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</si>
  <si>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</si>
  <si>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</si>
  <si>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</si>
  <si>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</si>
  <si>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</si>
  <si>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</si>
  <si>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</si>
  <si>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</si>
  <si>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</si>
  <si>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</si>
  <si>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</si>
  <si>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</si>
  <si>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</si>
  <si>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</si>
  <si>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</si>
  <si>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</si>
  <si>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</si>
  <si>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</si>
  <si>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</si>
  <si>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</si>
  <si>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</si>
  <si>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</si>
  <si>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</si>
  <si>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</si>
  <si>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</si>
  <si>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</si>
  <si>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</si>
  <si>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</si>
  <si>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</si>
  <si>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</si>
  <si>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</si>
  <si>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</si>
  <si>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</si>
  <si>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</si>
  <si>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</si>
  <si>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</si>
  <si>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</si>
  <si>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</si>
  <si>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</si>
  <si>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</si>
  <si>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</si>
  <si>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</si>
  <si>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</si>
  <si>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</si>
  <si>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</si>
  <si>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</si>
  <si>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</si>
  <si>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</si>
  <si>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</si>
  <si>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</si>
  <si>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</si>
  <si>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</si>
  <si>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</si>
  <si>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</si>
  <si>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</si>
  <si>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</si>
  <si>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</si>
  <si>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</si>
  <si>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</si>
  <si>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</si>
  <si>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</si>
  <si>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</si>
  <si>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</si>
  <si>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</si>
  <si>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</si>
  <si>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</si>
  <si>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</si>
  <si>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</si>
  <si>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</si>
  <si>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</si>
  <si>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</si>
  <si>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</si>
  <si>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</si>
  <si>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</si>
  <si>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</si>
  <si>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</si>
  <si>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</si>
  <si>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</si>
  <si>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</si>
  <si>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</si>
  <si>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</si>
  <si>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</si>
  <si>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</si>
  <si>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</si>
  <si>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</si>
  <si>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</si>
  <si>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</si>
  <si>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</si>
  <si>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</si>
  <si>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</si>
  <si>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</si>
  <si>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</si>
  <si>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</si>
  <si>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</si>
  <si>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</si>
  <si>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</si>
  <si>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</si>
  <si>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</si>
  <si>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</si>
  <si>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</si>
  <si>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</si>
  <si>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</si>
  <si>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</si>
  <si>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</si>
  <si>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</si>
  <si>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</si>
  <si>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</si>
  <si>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</si>
  <si>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</si>
  <si>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</si>
  <si>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</si>
  <si>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</si>
  <si>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</si>
  <si>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</si>
  <si>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</si>
  <si>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</si>
  <si>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</si>
  <si>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</si>
  <si>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</si>
  <si>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</si>
  <si>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</si>
  <si>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</si>
  <si>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</si>
  <si>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</si>
  <si>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</si>
  <si>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</si>
  <si>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</si>
  <si>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</si>
  <si>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</si>
  <si>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</si>
  <si>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</si>
  <si>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</si>
  <si>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</si>
  <si>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</si>
  <si>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</si>
  <si>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</si>
  <si>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</si>
  <si>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</si>
  <si>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</si>
  <si>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</si>
  <si>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</si>
  <si>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</si>
  <si>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</si>
  <si>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</si>
  <si>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</si>
  <si>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</si>
  <si>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</si>
  <si>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</si>
  <si>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</si>
  <si>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</si>
  <si>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</si>
  <si>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</si>
  <si>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</si>
  <si>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</si>
  <si>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</si>
  <si>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</si>
  <si>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</si>
  <si>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</si>
  <si>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</si>
  <si>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</si>
  <si>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</si>
  <si>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</si>
  <si>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</si>
  <si>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</si>
  <si>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</si>
  <si>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</si>
  <si>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</si>
  <si>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</si>
  <si>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</si>
  <si>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</si>
  <si>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</si>
  <si>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</si>
  <si>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</si>
  <si>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</si>
  <si>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</si>
  <si>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</si>
  <si>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</si>
  <si>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</si>
  <si>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</si>
  <si>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</si>
  <si>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</si>
  <si>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</si>
  <si>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</si>
  <si>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</si>
  <si>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</si>
  <si>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</si>
  <si>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</si>
  <si>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</si>
  <si>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</si>
  <si>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</si>
  <si>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</si>
  <si>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</si>
  <si>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</si>
  <si>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</si>
  <si>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</si>
  <si>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</si>
  <si>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</si>
  <si>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</si>
  <si>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</si>
  <si>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</si>
  <si>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</si>
  <si>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</si>
  <si>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</si>
  <si>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</si>
  <si>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</si>
  <si>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</si>
  <si>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</si>
  <si>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</si>
  <si>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</si>
  <si>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</si>
  <si>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</si>
  <si>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</si>
  <si>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</si>
  <si>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</si>
  <si>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</si>
  <si>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</si>
  <si>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</si>
  <si>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</si>
  <si>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</si>
  <si>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</si>
  <si>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</si>
  <si>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</si>
  <si>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</si>
  <si>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</si>
  <si>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</si>
  <si>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</si>
  <si>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</si>
  <si>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</si>
  <si>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</si>
  <si>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</si>
  <si>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</si>
  <si>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</si>
  <si>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</si>
  <si>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</si>
  <si>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</si>
  <si>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</si>
  <si>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</si>
  <si>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</si>
  <si>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</si>
  <si>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</si>
  <si>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</si>
  <si>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</si>
  <si>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</si>
  <si>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</si>
  <si>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</si>
  <si>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</si>
  <si>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</si>
  <si>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</si>
  <si>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</si>
  <si>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</si>
  <si>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</si>
  <si>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</si>
  <si>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</si>
  <si>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</si>
  <si>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</si>
  <si>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</si>
  <si>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</si>
  <si>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</si>
  <si>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</si>
  <si>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</si>
  <si>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</si>
  <si>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</si>
  <si>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</si>
  <si>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</si>
  <si>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</si>
  <si>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</si>
  <si>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</si>
  <si>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</si>
  <si>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</si>
  <si>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</si>
  <si>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</si>
  <si>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</si>
  <si>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</si>
  <si>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</si>
  <si>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</si>
  <si>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</si>
  <si>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</si>
  <si>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</si>
  <si>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</si>
  <si>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</si>
  <si>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</si>
  <si>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</si>
  <si>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</si>
  <si>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</si>
  <si>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</si>
  <si>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</si>
  <si>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</si>
  <si>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</si>
  <si>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</si>
  <si>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</si>
  <si>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</si>
  <si>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</si>
  <si>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</si>
  <si>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</si>
  <si>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</si>
  <si>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</si>
  <si>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</si>
  <si>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</si>
  <si>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</si>
  <si>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</si>
  <si>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</si>
  <si>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</si>
  <si>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</si>
  <si>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</si>
  <si>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</si>
  <si>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</si>
  <si>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</si>
  <si>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</si>
  <si>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</si>
  <si>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</si>
  <si>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</si>
  <si>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</si>
  <si>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</si>
  <si>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</si>
  <si>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</si>
  <si>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</si>
  <si>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</si>
  <si>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</si>
  <si>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</si>
  <si>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</si>
  <si>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</si>
  <si>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</si>
  <si>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</si>
  <si>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</si>
  <si>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</si>
  <si>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</si>
  <si>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</si>
  <si>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</si>
  <si>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</si>
  <si>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</si>
  <si>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</si>
  <si>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</si>
  <si>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</si>
  <si>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</si>
  <si>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</si>
  <si>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</si>
  <si>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</si>
  <si>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</si>
  <si>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</si>
  <si>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</si>
  <si>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</si>
  <si>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</si>
  <si>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</si>
  <si>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</si>
  <si>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</si>
  <si>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</si>
  <si>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</si>
  <si>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</si>
  <si>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</si>
  <si>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</si>
  <si>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</si>
  <si>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</si>
  <si>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</si>
  <si>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</si>
  <si>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</si>
  <si>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</si>
  <si>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</si>
  <si>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</si>
  <si>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</si>
  <si>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</si>
  <si>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</si>
  <si>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</si>
  <si>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</si>
  <si>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</si>
  <si>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</si>
  <si>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</si>
  <si>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</si>
  <si>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</si>
  <si>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</si>
  <si>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</si>
  <si>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</si>
  <si>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</si>
  <si>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</si>
  <si>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</si>
  <si>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</si>
  <si>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</si>
  <si>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</si>
  <si>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</si>
  <si>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</si>
  <si>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</si>
  <si>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</si>
  <si>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</si>
  <si>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</si>
  <si>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</si>
  <si>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</si>
  <si>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</si>
  <si>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</si>
  <si>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</si>
  <si>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</si>
  <si>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</si>
  <si>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</si>
  <si>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</si>
  <si>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</si>
  <si>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</si>
  <si>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</si>
  <si>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</si>
  <si>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</si>
  <si>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</si>
  <si>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</si>
  <si>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</si>
  <si>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</si>
  <si>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</si>
  <si>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</si>
  <si>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</si>
  <si>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</si>
  <si>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</si>
  <si>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</si>
  <si>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</si>
  <si>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</si>
  <si>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</si>
  <si>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</si>
  <si>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</si>
  <si>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</si>
  <si>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</si>
  <si>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</si>
  <si>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</si>
  <si>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</si>
  <si>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</si>
  <si>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</si>
  <si>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</si>
  <si>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</si>
  <si>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</si>
  <si>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</si>
  <si>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</si>
  <si>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</si>
  <si>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</si>
  <si>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</si>
  <si>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</si>
  <si>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</si>
  <si>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</si>
  <si>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</si>
  <si>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</si>
  <si>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</si>
  <si>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</si>
  <si>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</si>
  <si>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</si>
  <si>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</si>
  <si>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</si>
  <si>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</si>
  <si>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</si>
  <si>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</si>
  <si>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</si>
  <si>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</si>
  <si>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</si>
  <si>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</si>
  <si>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</si>
  <si>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</si>
  <si>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</si>
  <si>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</si>
  <si>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</si>
  <si>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</si>
  <si>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</si>
  <si>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</si>
  <si>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</si>
  <si>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</si>
  <si>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</si>
  <si>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</si>
  <si>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</si>
  <si>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</si>
  <si>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</si>
  <si>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</si>
  <si>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</si>
  <si>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</si>
  <si>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</si>
  <si>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</si>
  <si>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</si>
  <si>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</si>
  <si>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</si>
  <si>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</si>
  <si>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</si>
  <si>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</si>
  <si>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</si>
  <si>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</si>
  <si>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</si>
  <si>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</si>
  <si>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</si>
  <si>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</si>
  <si>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</si>
  <si>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</si>
  <si>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</si>
  <si>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</si>
  <si>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</si>
  <si>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</si>
  <si>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</si>
  <si>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</si>
  <si>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</si>
  <si>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</si>
  <si>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</si>
  <si>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</si>
  <si>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</si>
  <si>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</si>
  <si>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</si>
  <si>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</si>
  <si>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</si>
  <si>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</si>
  <si>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</si>
  <si>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</si>
  <si>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</si>
  <si>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</si>
  <si>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</si>
  <si>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</si>
  <si>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</si>
  <si>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</si>
  <si>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</si>
  <si>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</si>
  <si>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</si>
  <si>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</si>
  <si>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</si>
  <si>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</si>
  <si>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</si>
  <si>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</si>
  <si>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</si>
  <si>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</si>
  <si>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</si>
  <si>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</si>
  <si>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</si>
  <si>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</si>
  <si>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</si>
  <si>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</si>
  <si>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</si>
  <si>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</si>
  <si>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</si>
  <si>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</si>
  <si>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</si>
  <si>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</si>
  <si>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</si>
  <si>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</si>
  <si>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</si>
  <si>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</si>
  <si>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</si>
  <si>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</si>
  <si>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</si>
  <si>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</si>
  <si>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</si>
  <si>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</si>
  <si>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</si>
  <si>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</si>
  <si>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</si>
  <si>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</si>
  <si>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</si>
  <si>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</si>
  <si>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</si>
  <si>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</si>
  <si>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</si>
  <si>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</si>
  <si>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</si>
  <si>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</si>
  <si>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</si>
  <si>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</si>
  <si>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</si>
  <si>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</si>
  <si>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</si>
  <si>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</si>
  <si>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</si>
  <si>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</si>
  <si>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</si>
  <si>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</si>
  <si>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</si>
  <si>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</si>
  <si>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</si>
  <si>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</si>
  <si>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</si>
  <si>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</si>
  <si>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</si>
  <si>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</si>
  <si>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</si>
  <si>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</si>
  <si>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</si>
  <si>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</si>
  <si>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</si>
  <si>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</si>
  <si>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</si>
  <si>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</si>
  <si>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</si>
  <si>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</si>
  <si>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</si>
  <si>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</si>
  <si>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</si>
  <si>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</si>
  <si>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</si>
  <si>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</si>
  <si>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</si>
  <si>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</si>
  <si>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</si>
  <si>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</si>
  <si>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</si>
  <si>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</si>
  <si>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</si>
  <si>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</si>
  <si>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</si>
  <si>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</si>
  <si>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</si>
  <si>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</si>
  <si>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</si>
  <si>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</si>
  <si>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</si>
  <si>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</si>
  <si>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</si>
  <si>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</si>
  <si>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</si>
  <si>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</si>
  <si>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</si>
  <si>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</si>
  <si>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</si>
  <si>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</si>
  <si>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</si>
  <si>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</si>
  <si>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</si>
  <si>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</si>
  <si>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</si>
  <si>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</si>
  <si>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</si>
  <si>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</si>
  <si>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</si>
  <si>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</si>
  <si>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</si>
  <si>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</si>
  <si>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</si>
  <si>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</si>
  <si>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</si>
  <si>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</si>
  <si>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</si>
  <si>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</si>
  <si>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</si>
  <si>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</si>
  <si>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</si>
  <si>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</si>
  <si>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</si>
  <si>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</si>
  <si>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</si>
  <si>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</si>
  <si>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</si>
  <si>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</si>
  <si>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</si>
  <si>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</si>
  <si>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</si>
  <si>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</si>
  <si>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</si>
  <si>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</si>
  <si>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</si>
  <si>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</si>
  <si>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</si>
  <si>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</si>
  <si>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</si>
  <si>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</si>
  <si>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</si>
  <si>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</si>
  <si>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</si>
  <si>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</si>
  <si>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</si>
  <si>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</si>
  <si>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</si>
  <si>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</si>
  <si>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</si>
  <si>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</si>
  <si>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</si>
  <si>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</si>
  <si>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</si>
  <si>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</si>
  <si>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</si>
  <si>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</si>
  <si>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</si>
  <si>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</si>
  <si>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</si>
  <si>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</si>
  <si>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</si>
  <si>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</si>
  <si>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</si>
  <si>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</si>
  <si>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</si>
  <si>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</si>
  <si>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</si>
  <si>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</si>
  <si>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</si>
  <si>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</si>
  <si>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</si>
  <si>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</si>
  <si>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</si>
  <si>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</si>
  <si>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</si>
  <si>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</si>
  <si>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</si>
  <si>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</si>
  <si>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</si>
  <si>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</si>
  <si>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</si>
  <si>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</si>
  <si>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</si>
  <si>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</si>
  <si>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</si>
  <si>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</si>
  <si>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</si>
  <si>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</si>
  <si>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</si>
  <si>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</si>
  <si>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</si>
  <si>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</si>
  <si>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</si>
  <si>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</si>
  <si>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</si>
  <si>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</si>
  <si>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</si>
  <si>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</si>
  <si>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</si>
  <si>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</si>
  <si>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</si>
  <si>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</si>
  <si>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</si>
  <si>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</si>
  <si>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</si>
  <si>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</si>
  <si>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</si>
  <si>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</si>
  <si>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</si>
  <si>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</si>
  <si>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</si>
  <si>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</si>
  <si>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</si>
  <si>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</si>
  <si>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</si>
  <si>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</si>
  <si>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</si>
  <si>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</si>
  <si>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</si>
  <si>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</si>
  <si>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</si>
  <si>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</si>
  <si>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</si>
  <si>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</si>
  <si>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</si>
  <si>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</si>
  <si>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</si>
  <si>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</si>
  <si>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</si>
  <si>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</si>
  <si>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</si>
  <si>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</si>
  <si>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</si>
  <si>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</si>
  <si>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</si>
  <si>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</si>
  <si>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</si>
  <si>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</si>
  <si>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</si>
  <si>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</si>
  <si>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</si>
  <si>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</si>
  <si>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</si>
  <si>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</si>
  <si>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</si>
  <si>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</si>
  <si>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</si>
  <si>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</si>
  <si>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</si>
  <si>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</si>
  <si>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</si>
  <si>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</si>
  <si>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</si>
  <si>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</si>
  <si>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</si>
  <si>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</si>
  <si>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</si>
  <si>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</si>
  <si>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</si>
  <si>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</si>
  <si>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</si>
  <si>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</si>
  <si>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</si>
  <si>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</si>
  <si>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</si>
  <si>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</si>
  <si>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</si>
  <si>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</si>
  <si>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</si>
  <si>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</si>
  <si>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</si>
  <si>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</si>
  <si>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</si>
  <si>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</si>
  <si>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</si>
  <si>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</si>
  <si>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</si>
  <si>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</si>
  <si>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</si>
  <si>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</si>
  <si>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</si>
  <si>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</si>
  <si>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</si>
  <si>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</si>
  <si>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</si>
  <si>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</si>
  <si>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</si>
  <si>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</si>
  <si>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</si>
  <si>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</si>
  <si>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</si>
  <si>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</si>
  <si>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</si>
  <si>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</si>
  <si>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</si>
  <si>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</si>
  <si>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</si>
  <si>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</si>
  <si>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</si>
  <si>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</si>
  <si>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</si>
  <si>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</si>
  <si>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</si>
  <si>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</si>
  <si>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</si>
  <si>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</si>
  <si>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</si>
  <si>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</si>
  <si>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</si>
  <si>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</si>
  <si>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</si>
  <si>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</si>
  <si>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</si>
  <si>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</si>
  <si>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</si>
  <si>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</si>
  <si>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</si>
  <si>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</si>
  <si>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</si>
  <si>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</si>
  <si>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</si>
  <si>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</si>
  <si>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</si>
  <si>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</si>
  <si>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</si>
  <si>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</si>
  <si>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</si>
  <si>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</si>
  <si>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</si>
  <si>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</si>
  <si>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</si>
  <si>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</si>
  <si>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</si>
  <si>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</si>
  <si>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</si>
  <si>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</si>
  <si>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</si>
  <si>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</si>
  <si>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</si>
  <si>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</si>
  <si>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</si>
  <si>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</si>
  <si>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</si>
  <si>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</si>
  <si>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</si>
  <si>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</si>
  <si>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</si>
  <si>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</si>
  <si>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</si>
  <si>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</si>
  <si>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</si>
  <si>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</si>
  <si>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</si>
  <si>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</si>
  <si>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</si>
  <si>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</si>
  <si>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</si>
  <si>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</si>
  <si>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</si>
  <si>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</si>
  <si>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</si>
  <si>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</si>
  <si>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</si>
  <si>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</si>
  <si>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</si>
  <si>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</si>
  <si>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</si>
  <si>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</si>
  <si>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</si>
  <si>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</si>
  <si>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</si>
  <si>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</si>
  <si>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</si>
  <si>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</si>
  <si>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</si>
  <si>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</si>
  <si>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</si>
  <si>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</si>
  <si>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</si>
  <si>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</si>
  <si>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</si>
  <si>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</si>
  <si>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</si>
  <si>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</si>
  <si>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</si>
  <si>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</si>
  <si>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</si>
  <si>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</si>
  <si>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</si>
  <si>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</si>
  <si>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</si>
  <si>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</si>
  <si>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</si>
  <si>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</si>
  <si>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</si>
  <si>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</si>
  <si>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</si>
  <si>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</si>
  <si>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</si>
  <si>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</si>
  <si>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</si>
  <si>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</si>
  <si>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</si>
  <si>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</si>
  <si>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</si>
  <si>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</si>
  <si>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</si>
  <si>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</si>
  <si>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</si>
  <si>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</si>
  <si>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</si>
  <si>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</si>
  <si>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</si>
  <si>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</si>
  <si>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</si>
  <si>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</si>
  <si>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</si>
  <si>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</si>
  <si>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</si>
  <si>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</si>
  <si>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</si>
  <si>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</si>
  <si>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</si>
  <si>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</si>
  <si>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</si>
  <si>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</si>
  <si>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</si>
  <si>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</si>
  <si>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</si>
  <si>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</si>
  <si>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</si>
  <si>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</si>
  <si>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</si>
  <si>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</si>
  <si>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</si>
  <si>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</si>
  <si>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</si>
  <si>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</si>
  <si>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</si>
  <si>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</si>
  <si>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</si>
  <si>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</si>
  <si>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</si>
  <si>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</si>
  <si>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</si>
  <si>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</si>
  <si>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</si>
  <si>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</si>
  <si>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</si>
  <si>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</si>
  <si>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</si>
  <si>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</si>
  <si>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</si>
  <si>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</si>
  <si>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</si>
  <si>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</si>
  <si>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</si>
  <si>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</si>
  <si>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</si>
  <si>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</si>
  <si>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</si>
  <si>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</si>
  <si>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</si>
  <si>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</si>
  <si>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</si>
  <si>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</si>
  <si>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</si>
  <si>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</si>
  <si>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</si>
  <si>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</si>
  <si>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</si>
  <si>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</si>
  <si>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</si>
  <si>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</si>
  <si>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</si>
  <si>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</si>
  <si>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</si>
  <si>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</si>
  <si>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</si>
  <si>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</si>
  <si>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</si>
  <si>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</si>
  <si>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</si>
  <si>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</si>
  <si>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</si>
  <si>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</si>
  <si>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</si>
  <si>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</si>
  <si>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</si>
  <si>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</si>
  <si>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</si>
  <si>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</si>
  <si>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</si>
  <si>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</si>
  <si>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</si>
  <si>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</si>
  <si>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</si>
  <si>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</si>
  <si>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</si>
  <si>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</si>
  <si>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</si>
  <si>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</si>
  <si>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</si>
  <si>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</si>
  <si>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</si>
  <si>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</si>
  <si>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</si>
  <si>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</si>
  <si>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</si>
  <si>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</si>
  <si>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</si>
  <si>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</si>
  <si>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</si>
  <si>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</si>
  <si>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</si>
  <si>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</si>
  <si>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</si>
  <si>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</si>
  <si>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</si>
  <si>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</si>
  <si>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</si>
  <si>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</si>
  <si>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</si>
  <si>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</si>
  <si>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</si>
  <si>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</si>
  <si>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</si>
  <si>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</si>
  <si>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</si>
  <si>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</si>
  <si>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</si>
  <si>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</si>
  <si>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</si>
  <si>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</si>
  <si>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</si>
  <si>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</si>
  <si>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</si>
  <si>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</si>
  <si>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</si>
  <si>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</si>
  <si>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</si>
  <si>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</si>
  <si>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</si>
  <si>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</si>
  <si>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</si>
  <si>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</si>
  <si>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</si>
  <si>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</si>
  <si>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</si>
  <si>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</si>
  <si>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</si>
  <si>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</si>
  <si>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</si>
  <si>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</si>
  <si>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</si>
  <si>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</si>
  <si>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</si>
  <si>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</si>
  <si>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</si>
  <si>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</si>
  <si>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</si>
  <si>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</si>
  <si>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</si>
  <si>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</si>
  <si>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</si>
  <si>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</si>
  <si>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</si>
  <si>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</si>
  <si>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</si>
  <si>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</si>
  <si>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</si>
  <si>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</si>
  <si>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</si>
  <si>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</si>
  <si>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</si>
  <si>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</si>
  <si>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</si>
  <si>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</si>
  <si>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</si>
  <si>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</si>
  <si>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</si>
  <si>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</si>
  <si>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</si>
  <si>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</si>
  <si>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</si>
  <si>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</si>
  <si>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</si>
  <si>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</si>
  <si>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</si>
  <si>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</si>
  <si>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</si>
  <si>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</si>
  <si>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</si>
  <si>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</si>
  <si>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</si>
  <si>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</si>
  <si>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</si>
  <si>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</si>
  <si>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</si>
  <si>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</si>
  <si>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</si>
  <si>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</si>
  <si>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</si>
  <si>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</si>
  <si>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</si>
  <si>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</si>
  <si>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</si>
  <si>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</si>
  <si>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</si>
  <si>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</si>
  <si>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</si>
  <si>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</si>
  <si>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</si>
  <si>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</si>
  <si>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</si>
  <si>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</si>
  <si>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</si>
  <si>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</si>
  <si>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</si>
  <si>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</si>
  <si>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</si>
  <si>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</si>
  <si>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</si>
  <si>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</si>
  <si>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</si>
  <si>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</si>
  <si>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</si>
  <si>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</si>
  <si>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</si>
  <si>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</si>
  <si>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</si>
  <si>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</si>
  <si>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</si>
  <si>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</si>
  <si>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</si>
  <si>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</si>
  <si>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</si>
  <si>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</si>
  <si>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</si>
  <si>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</si>
  <si>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</si>
  <si>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</si>
  <si>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</si>
  <si>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</si>
  <si>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</si>
  <si>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</si>
  <si>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</si>
  <si>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</si>
  <si>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</si>
  <si>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</si>
  <si>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</si>
  <si>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</si>
  <si>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</si>
  <si>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</si>
  <si>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</si>
  <si>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</si>
  <si>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</si>
  <si>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</si>
  <si>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</si>
  <si>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</si>
  <si>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</si>
  <si>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</si>
  <si>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</si>
  <si>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</si>
  <si>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</si>
  <si>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</si>
  <si>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</si>
  <si>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</si>
  <si>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</si>
  <si>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</si>
  <si>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</si>
  <si>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</si>
  <si>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</si>
  <si>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</si>
  <si>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</si>
  <si>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</si>
  <si>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</si>
  <si>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</si>
  <si>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</si>
  <si>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</si>
  <si>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</si>
  <si>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</si>
  <si>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</si>
  <si>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</si>
  <si>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</si>
  <si>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</si>
  <si>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</si>
  <si>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</si>
  <si>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</si>
  <si>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</si>
  <si>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</si>
  <si>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</si>
  <si>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</si>
  <si>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</si>
  <si>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</si>
  <si>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</si>
  <si>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</si>
  <si>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</si>
  <si>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</si>
  <si>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</si>
  <si>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</si>
  <si>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</si>
  <si>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</si>
  <si>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</si>
  <si>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</si>
  <si>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</si>
  <si>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</si>
  <si>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</si>
  <si>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</si>
  <si>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</si>
  <si>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</si>
  <si>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</si>
  <si>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</si>
  <si>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</si>
  <si>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</si>
  <si>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</si>
  <si>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</si>
  <si>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</si>
  <si>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</si>
  <si>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</si>
  <si>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</si>
  <si>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</si>
  <si>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</si>
  <si>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</si>
  <si>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</si>
  <si>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</si>
  <si>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</si>
  <si>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</si>
  <si>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</si>
  <si>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</si>
  <si>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</si>
  <si>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</si>
  <si>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</si>
  <si>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</si>
  <si>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</si>
  <si>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</si>
  <si>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</si>
  <si>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</si>
  <si>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</si>
  <si>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</si>
  <si>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</si>
  <si>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</si>
  <si>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</si>
  <si>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</si>
  <si>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</si>
  <si>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</si>
  <si>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</si>
  <si>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</si>
  <si>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</si>
  <si>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</si>
  <si>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</si>
  <si>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</si>
  <si>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</si>
  <si>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</si>
  <si>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</si>
  <si>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</si>
  <si>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</si>
  <si>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</si>
  <si>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</si>
  <si>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</si>
  <si>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</si>
  <si>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</si>
  <si>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</si>
  <si>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</si>
  <si>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</si>
  <si>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</si>
  <si>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</si>
  <si>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</si>
  <si>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</si>
  <si>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</si>
  <si>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</si>
  <si>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</si>
  <si>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</si>
  <si>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</si>
  <si>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</si>
  <si>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</si>
  <si>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</si>
  <si>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</si>
  <si>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</si>
  <si>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</si>
  <si>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</si>
  <si>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</si>
  <si>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</si>
  <si>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</si>
  <si>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</si>
  <si>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</si>
  <si>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</si>
  <si>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</si>
  <si>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</si>
  <si>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</si>
  <si>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</si>
  <si>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</si>
  <si>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</si>
  <si>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</si>
  <si>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</si>
  <si>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</si>
  <si>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</si>
  <si>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</si>
  <si>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</si>
  <si>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</si>
  <si>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</si>
  <si>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</si>
  <si>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</si>
  <si>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</si>
  <si>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</si>
  <si>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</si>
  <si>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</si>
  <si>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</si>
  <si>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</si>
  <si>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</si>
  <si>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</si>
  <si>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</si>
  <si>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</si>
  <si>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</si>
  <si>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</si>
  <si>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</si>
  <si>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</si>
  <si>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</si>
  <si>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</si>
  <si>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</si>
  <si>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</si>
  <si>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</si>
  <si>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</si>
  <si>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</si>
  <si>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</si>
  <si>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</si>
  <si>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</si>
  <si>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</si>
  <si>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</si>
  <si>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</si>
  <si>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</si>
  <si>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</si>
  <si>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</si>
  <si>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</si>
  <si>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</si>
  <si>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</si>
  <si>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</si>
  <si>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</si>
  <si>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</si>
  <si>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</si>
  <si>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</si>
  <si>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</si>
  <si>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</si>
  <si>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</si>
  <si>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</si>
  <si>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</si>
  <si>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</si>
  <si>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</si>
  <si>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</si>
  <si>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</si>
  <si>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</si>
  <si>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</si>
  <si>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</si>
  <si>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</si>
  <si>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</si>
  <si>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</si>
  <si>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</si>
  <si>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</si>
  <si>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</si>
  <si>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</si>
  <si>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</si>
  <si>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</si>
  <si>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</si>
  <si>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</si>
  <si>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</si>
  <si>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</si>
  <si>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</si>
  <si>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</si>
  <si>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</si>
  <si>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</si>
  <si>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</si>
  <si>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</si>
  <si>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</si>
  <si>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</si>
  <si>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</si>
  <si>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</si>
  <si>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</si>
  <si>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</si>
  <si>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</si>
  <si>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</si>
  <si>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</si>
  <si>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</si>
  <si>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</si>
  <si>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</si>
  <si>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</si>
  <si>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</si>
  <si>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</si>
  <si>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</si>
  <si>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</si>
  <si>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</si>
  <si>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</si>
  <si>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</si>
  <si>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</si>
  <si>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</si>
  <si>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</si>
  <si>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</si>
  <si>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</si>
  <si>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</si>
  <si>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</si>
  <si>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</si>
  <si>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</si>
  <si>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</si>
  <si>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</si>
  <si>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</si>
  <si>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</si>
  <si>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</si>
  <si>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</si>
  <si>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</si>
  <si>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</si>
  <si>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</si>
  <si>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</si>
  <si>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</si>
  <si>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</si>
  <si>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</si>
  <si>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</si>
  <si>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</si>
  <si>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</si>
  <si>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</si>
  <si>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</si>
  <si>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</si>
  <si>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</si>
  <si>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</si>
  <si>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</si>
  <si>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</si>
  <si>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</si>
  <si>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</si>
  <si>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</si>
  <si>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</si>
  <si>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</si>
  <si>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</si>
  <si>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</si>
  <si>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</si>
  <si>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</si>
  <si>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</si>
  <si>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</si>
  <si>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</si>
  <si>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</si>
  <si>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</si>
  <si>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</si>
  <si>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</si>
  <si>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</si>
  <si>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</si>
  <si>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</si>
  <si>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</si>
  <si>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</si>
  <si>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</si>
  <si>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</si>
  <si>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</si>
  <si>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</si>
  <si>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</si>
  <si>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</si>
  <si>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</si>
  <si>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</si>
  <si>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</si>
  <si>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</si>
  <si>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</si>
  <si>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</si>
  <si>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</si>
  <si>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</si>
  <si>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</si>
  <si>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</si>
  <si>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</si>
  <si>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</si>
  <si>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</si>
  <si>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</si>
  <si>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</si>
  <si>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</si>
  <si>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</si>
  <si>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</si>
  <si>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</si>
  <si>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</si>
  <si>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</si>
  <si>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</si>
  <si>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</si>
  <si>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</si>
  <si>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</si>
  <si>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</si>
  <si>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</si>
  <si>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</si>
  <si>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</si>
  <si>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</si>
  <si>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</si>
  <si>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</si>
  <si>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</si>
  <si>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</si>
  <si>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</si>
  <si>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</si>
  <si>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</si>
  <si>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</si>
  <si>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</si>
  <si>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</si>
  <si>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</si>
  <si>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</si>
  <si>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</si>
  <si>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</si>
  <si>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</si>
  <si>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</si>
  <si>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</si>
  <si>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</si>
  <si>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</si>
  <si>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</si>
  <si>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</si>
  <si>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</si>
  <si>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</si>
  <si>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</si>
  <si>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</si>
  <si>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</si>
  <si>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</si>
  <si>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</si>
  <si>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</si>
  <si>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</si>
  <si>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</si>
  <si>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</si>
  <si>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</si>
  <si>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</si>
  <si>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</si>
  <si>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</si>
  <si>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</si>
  <si>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</si>
  <si>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</si>
  <si>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</si>
  <si>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</si>
  <si>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</si>
  <si>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</si>
  <si>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</si>
  <si>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</si>
  <si>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</si>
  <si>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</si>
  <si>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</si>
  <si>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</si>
  <si>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</si>
  <si>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</si>
  <si>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</si>
  <si>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</si>
  <si>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</si>
  <si>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</si>
  <si>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</si>
  <si>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</si>
  <si>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</si>
  <si>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</si>
  <si>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</si>
  <si>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</si>
  <si>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</si>
  <si>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</si>
  <si>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</si>
  <si>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</si>
  <si>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</si>
  <si>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</si>
  <si>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</si>
  <si>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</si>
  <si>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</si>
  <si>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</si>
  <si>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</si>
  <si>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</si>
  <si>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</si>
  <si>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</si>
  <si>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</si>
  <si>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</si>
  <si>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</si>
  <si>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</si>
  <si>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</si>
  <si>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</si>
  <si>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</si>
  <si>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</si>
  <si>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</si>
  <si>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</si>
  <si>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</si>
  <si>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</si>
  <si>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</si>
  <si>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</si>
  <si>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</si>
  <si>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</si>
  <si>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</si>
  <si>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</si>
  <si>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</si>
  <si>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</si>
  <si>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</si>
  <si>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</si>
  <si>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</si>
  <si>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</si>
  <si>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</si>
  <si>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</si>
  <si>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</si>
  <si>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</si>
  <si>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</si>
  <si>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</si>
  <si>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</si>
  <si>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</si>
  <si>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</si>
  <si>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</si>
  <si>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</si>
  <si>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</si>
  <si>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</si>
  <si>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</si>
  <si>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</si>
  <si>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</si>
  <si>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</si>
  <si>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</si>
  <si>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</si>
  <si>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</si>
  <si>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</si>
  <si>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</si>
  <si>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</si>
  <si>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</si>
  <si>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</si>
  <si>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</si>
  <si>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</si>
  <si>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</si>
  <si>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</si>
  <si>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</si>
  <si>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</si>
  <si>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</si>
  <si>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</si>
  <si>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</si>
  <si>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</si>
  <si>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</si>
  <si>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</si>
  <si>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</si>
  <si>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</si>
  <si>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</si>
  <si>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</si>
  <si>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</si>
  <si>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</si>
  <si>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</si>
  <si>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</si>
  <si>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</si>
  <si>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</si>
  <si>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</si>
  <si>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</si>
  <si>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</si>
  <si>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</si>
  <si>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</si>
  <si>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</si>
  <si>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</si>
  <si>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</si>
  <si>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</si>
  <si>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</si>
  <si>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</si>
  <si>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</si>
  <si>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</si>
  <si>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</si>
  <si>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</si>
  <si>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</si>
  <si>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</si>
  <si>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</si>
  <si>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</si>
  <si>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</si>
  <si>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</si>
  <si>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</si>
  <si>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</si>
  <si>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</si>
  <si>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</si>
  <si>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</si>
  <si>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</si>
  <si>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</si>
  <si>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</si>
  <si>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</si>
  <si>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</si>
  <si>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</si>
  <si>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</si>
  <si>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</si>
  <si>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</si>
  <si>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</si>
  <si>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</si>
  <si>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</si>
  <si>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</si>
  <si>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</si>
  <si>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</si>
  <si>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</si>
  <si>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</si>
  <si>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</si>
  <si>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</si>
  <si>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</si>
  <si>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</si>
  <si>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</si>
  <si>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</si>
  <si>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</si>
  <si>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</si>
  <si>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</si>
  <si>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</si>
  <si>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</si>
  <si>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</si>
  <si>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</si>
  <si>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</si>
  <si>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</si>
  <si>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</si>
  <si>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</si>
  <si>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</si>
  <si>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</si>
  <si>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</si>
  <si>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</si>
  <si>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</si>
  <si>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</si>
  <si>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</si>
  <si>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</si>
  <si>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</si>
  <si>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</si>
  <si>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</si>
  <si>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</si>
  <si>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</si>
  <si>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</si>
  <si>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</si>
  <si>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</si>
  <si>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</si>
  <si>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</si>
  <si>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</si>
  <si>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</si>
  <si>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</si>
  <si>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</si>
  <si>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</si>
  <si>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</si>
  <si>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</si>
  <si>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</si>
  <si>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</si>
  <si>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</si>
  <si>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</si>
  <si>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</si>
  <si>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</si>
  <si>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</si>
  <si>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</si>
  <si>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</si>
  <si>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</si>
  <si>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</si>
  <si>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</si>
  <si>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</si>
  <si>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</si>
  <si>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</si>
  <si>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</si>
  <si>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</si>
  <si>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</si>
  <si>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</si>
  <si>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</si>
  <si>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</si>
  <si>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</si>
  <si>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</si>
  <si>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</si>
  <si>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</si>
  <si>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</si>
  <si>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</si>
  <si>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</si>
  <si>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</si>
  <si>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</si>
  <si>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</si>
  <si>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</si>
  <si>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</si>
  <si>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</si>
  <si>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</si>
  <si>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</si>
  <si>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</si>
  <si>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</si>
  <si>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</si>
  <si>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</si>
  <si>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</si>
  <si>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</si>
  <si>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</si>
  <si>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</si>
  <si>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</si>
  <si>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</si>
  <si>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</si>
  <si>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</si>
  <si>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</si>
  <si>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</si>
  <si>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</si>
  <si>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</si>
  <si>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</si>
  <si>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</si>
  <si>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</si>
  <si>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</si>
  <si>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</si>
  <si>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</si>
  <si>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</si>
  <si>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</si>
  <si>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</si>
  <si>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</si>
  <si>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</si>
  <si>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</si>
  <si>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</si>
  <si>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</si>
  <si>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</si>
  <si>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</si>
  <si>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</si>
  <si>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</si>
  <si>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</si>
  <si>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</si>
  <si>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</si>
  <si>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</si>
  <si>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</si>
  <si>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</si>
  <si>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</si>
  <si>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</si>
  <si>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</si>
  <si>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</si>
  <si>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</si>
  <si>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</si>
  <si>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</si>
  <si>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</si>
  <si>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</si>
  <si>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</si>
  <si>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</si>
  <si>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</si>
  <si>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</si>
  <si>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</si>
  <si>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</si>
  <si>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</si>
  <si>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</si>
  <si>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</si>
  <si>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</si>
  <si>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</si>
  <si>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</si>
  <si>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</si>
  <si>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</si>
  <si>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</si>
  <si>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</si>
  <si>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</si>
  <si>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</si>
  <si>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</si>
  <si>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</si>
  <si>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</si>
  <si>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</si>
  <si>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</si>
  <si>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</si>
  <si>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</si>
  <si>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</si>
  <si>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</si>
  <si>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</si>
  <si>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</si>
  <si>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</si>
  <si>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</si>
  <si>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</si>
  <si>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</si>
  <si>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</si>
  <si>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</si>
  <si>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</si>
  <si>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</si>
  <si>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</si>
  <si>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</si>
  <si>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</si>
  <si>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</si>
  <si>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</si>
  <si>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</si>
  <si>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</si>
  <si>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</si>
  <si>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</si>
  <si>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</si>
  <si>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</si>
  <si>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</si>
  <si>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</si>
  <si>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</si>
  <si>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</si>
  <si>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</si>
  <si>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</si>
  <si>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</si>
  <si>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</si>
  <si>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</si>
  <si>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</si>
  <si>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</si>
  <si>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</si>
  <si>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</si>
  <si>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</si>
  <si>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</si>
  <si>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</si>
  <si>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</si>
  <si>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</si>
  <si>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</si>
  <si>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</si>
  <si>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</si>
  <si>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</si>
  <si>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</si>
  <si>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</si>
  <si>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</si>
  <si>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</si>
  <si>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</si>
  <si>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</si>
  <si>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</si>
  <si>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</si>
  <si>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</si>
  <si>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</si>
  <si>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</si>
  <si>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</si>
  <si>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</si>
  <si>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</si>
  <si>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</si>
  <si>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</si>
  <si>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</si>
  <si>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</si>
  <si>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</si>
  <si>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</si>
  <si>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</si>
  <si>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</si>
  <si>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</si>
  <si>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</si>
  <si>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</si>
  <si>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</si>
  <si>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</si>
  <si>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</si>
  <si>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</si>
  <si>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</si>
  <si>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</si>
  <si>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</si>
  <si>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</si>
  <si>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</si>
  <si>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</si>
  <si>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</si>
  <si>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</si>
  <si>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</si>
  <si>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</si>
  <si>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</si>
  <si>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</si>
  <si>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</si>
  <si>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</si>
  <si>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</si>
  <si>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</si>
  <si>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</si>
  <si>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</si>
  <si>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</si>
  <si>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</si>
  <si>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</si>
  <si>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</si>
  <si>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</si>
  <si>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</si>
  <si>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</si>
  <si>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</si>
  <si>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</si>
  <si>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</si>
  <si>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</si>
  <si>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</si>
  <si>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</si>
  <si>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</si>
  <si>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</si>
  <si>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</si>
  <si>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</si>
  <si>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</si>
  <si>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</si>
  <si>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</si>
  <si>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</si>
  <si>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</si>
  <si>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</si>
  <si>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</si>
  <si>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</si>
  <si>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</si>
  <si>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</si>
  <si>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</si>
  <si>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</si>
  <si>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</si>
  <si>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</si>
  <si>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</si>
  <si>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</si>
  <si>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</si>
  <si>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</si>
  <si>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</si>
  <si>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</si>
  <si>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</si>
  <si>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</si>
  <si>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</si>
  <si>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</si>
  <si>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</si>
  <si>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</si>
  <si>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</si>
  <si>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</si>
  <si>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</si>
  <si>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</si>
  <si>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</si>
  <si>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</si>
  <si>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</si>
  <si>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</si>
  <si>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</si>
  <si>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</si>
  <si>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</si>
  <si>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</si>
  <si>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</si>
  <si>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</si>
  <si>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</si>
  <si>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</si>
  <si>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</si>
  <si>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</si>
  <si>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</si>
  <si>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</si>
  <si>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</si>
  <si>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</si>
  <si>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</si>
  <si>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</si>
  <si>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</si>
  <si>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</si>
  <si>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</si>
  <si>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</si>
  <si>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</si>
  <si>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</si>
  <si>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</si>
  <si>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</si>
  <si>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</si>
  <si>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</si>
  <si>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</si>
  <si>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</si>
  <si>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</si>
  <si>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</si>
  <si>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</si>
  <si>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</si>
  <si>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</si>
  <si>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</si>
  <si>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</si>
  <si>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</si>
  <si>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</si>
  <si>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</si>
  <si>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</si>
  <si>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</si>
  <si>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</si>
  <si>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</si>
  <si>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</si>
  <si>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</si>
  <si>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</si>
  <si>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</si>
  <si>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</si>
  <si>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</si>
  <si>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</si>
  <si>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</si>
  <si>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</si>
  <si>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</si>
  <si>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</si>
  <si>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</si>
  <si>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</si>
  <si>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</si>
  <si>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</si>
  <si>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</si>
  <si>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</si>
  <si>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</si>
  <si>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</si>
  <si>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</si>
  <si>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</si>
  <si>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</si>
  <si>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</si>
  <si>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</si>
  <si>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</si>
  <si>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</si>
  <si>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</si>
  <si>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</si>
  <si>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</si>
  <si>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</si>
  <si>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</si>
  <si>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</si>
  <si>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</si>
  <si>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</si>
  <si>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</si>
  <si>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</si>
  <si>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</si>
  <si>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</si>
  <si>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</si>
  <si>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</si>
  <si>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</si>
  <si>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</si>
  <si>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</si>
  <si>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</si>
  <si>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</si>
  <si>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</si>
  <si>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</si>
  <si>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</si>
  <si>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</si>
  <si>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</si>
  <si>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</si>
  <si>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</si>
  <si>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</si>
  <si>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</si>
  <si>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</si>
  <si>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</si>
  <si>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</si>
  <si>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</si>
  <si>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</si>
  <si>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</si>
  <si>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</si>
  <si>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</si>
  <si>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</si>
  <si>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</si>
  <si>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</si>
  <si>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</si>
  <si>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</si>
  <si>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</si>
  <si>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</si>
  <si>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</si>
  <si>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</si>
  <si>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</si>
  <si>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</si>
  <si>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</si>
  <si>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</si>
  <si>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</si>
  <si>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</si>
  <si>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</si>
  <si>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</si>
  <si>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</si>
  <si>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</si>
  <si>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</si>
  <si>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</si>
  <si>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</si>
  <si>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</si>
  <si>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</si>
  <si>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</si>
  <si>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</si>
  <si>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</si>
  <si>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</si>
  <si>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</si>
  <si>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</si>
  <si>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</si>
  <si>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</si>
  <si>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</si>
  <si>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</si>
  <si>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</si>
  <si>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</si>
  <si>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</si>
  <si>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</si>
  <si>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</si>
  <si>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</si>
  <si>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</si>
  <si>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</si>
  <si>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</si>
  <si>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</si>
  <si>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</si>
  <si>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</si>
  <si>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</si>
  <si>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</si>
  <si>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</si>
  <si>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</si>
  <si>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</si>
  <si>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</si>
  <si>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</si>
  <si>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</si>
  <si>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</si>
  <si>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</si>
  <si>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</si>
  <si>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</si>
  <si>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</si>
  <si>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</si>
  <si>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</si>
  <si>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</si>
  <si>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</si>
  <si>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</si>
  <si>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</si>
  <si>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</si>
  <si>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</si>
  <si>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</si>
  <si>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</si>
  <si>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</si>
  <si>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</si>
  <si>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</si>
  <si>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</si>
  <si>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</si>
  <si>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</si>
  <si>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</si>
  <si>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</si>
  <si>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</si>
  <si>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</si>
  <si>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</si>
  <si>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</si>
  <si>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</si>
  <si>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</si>
  <si>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</si>
  <si>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</si>
  <si>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</si>
  <si>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</si>
  <si>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</si>
  <si>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</si>
  <si>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</si>
  <si>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</si>
  <si>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</si>
  <si>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</si>
  <si>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</si>
  <si>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</si>
  <si>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</si>
  <si>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</si>
  <si>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</si>
  <si>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</si>
  <si>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</si>
  <si>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</si>
  <si>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</si>
  <si>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</si>
  <si>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</si>
  <si>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</si>
  <si>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</si>
  <si>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</si>
  <si>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</si>
  <si>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</si>
  <si>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</si>
  <si>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</si>
  <si>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</si>
  <si>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</si>
  <si>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</si>
  <si>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</si>
  <si>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</si>
  <si>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</si>
  <si>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</si>
  <si>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</si>
  <si>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</si>
  <si>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</si>
  <si>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</si>
  <si>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</si>
  <si>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</si>
  <si>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</si>
  <si>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</si>
  <si>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</si>
  <si>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</si>
  <si>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</si>
  <si>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</si>
  <si>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</si>
  <si>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</si>
  <si>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</si>
  <si>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</si>
  <si>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</si>
  <si>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</si>
  <si>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</si>
  <si>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</si>
  <si>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</si>
  <si>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</si>
  <si>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</si>
  <si>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</si>
  <si>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</si>
  <si>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</si>
  <si>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</si>
  <si>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</si>
  <si>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</si>
  <si>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</si>
  <si>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</si>
  <si>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</si>
  <si>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</si>
  <si>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</si>
  <si>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</si>
  <si>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</si>
  <si>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</si>
  <si>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</si>
  <si>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</si>
  <si>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</si>
  <si>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</si>
  <si>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</si>
  <si>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</si>
  <si>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</si>
  <si>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</si>
  <si>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</si>
  <si>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</si>
  <si>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</si>
  <si>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</si>
  <si>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</si>
  <si>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</si>
  <si>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</si>
  <si>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</si>
  <si>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</si>
  <si>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</si>
  <si>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</si>
  <si>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</si>
  <si>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</si>
  <si>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</si>
  <si>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</si>
  <si>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</si>
  <si>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</si>
  <si>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</si>
  <si>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</si>
  <si>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</si>
  <si>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</si>
  <si>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</si>
  <si>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</si>
  <si>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</si>
  <si>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</si>
  <si>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</si>
  <si>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</si>
  <si>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</si>
  <si>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</si>
  <si>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</si>
  <si>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</si>
  <si>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</si>
  <si>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</si>
  <si>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</si>
  <si>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</si>
  <si>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</si>
  <si>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</si>
  <si>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</si>
  <si>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</si>
  <si>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</si>
  <si>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</si>
  <si>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</si>
  <si>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</si>
  <si>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</si>
  <si>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</si>
  <si>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</si>
  <si>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</si>
  <si>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</si>
  <si>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</si>
  <si>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</si>
  <si>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</si>
  <si>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</si>
  <si>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</si>
  <si>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</si>
  <si>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</si>
  <si>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</si>
  <si>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</si>
  <si>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</si>
  <si>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</si>
  <si>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</si>
  <si>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</si>
  <si>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</si>
  <si>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</si>
  <si>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</si>
  <si>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</si>
  <si>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</si>
  <si>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</si>
  <si>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</si>
  <si>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</si>
  <si>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</si>
  <si>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</si>
  <si>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</si>
  <si>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</si>
  <si>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</si>
  <si>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</si>
  <si>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</si>
  <si>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</si>
  <si>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</si>
  <si>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</si>
  <si>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</si>
  <si>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</si>
  <si>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</si>
  <si>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</si>
  <si>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</si>
  <si>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</si>
  <si>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</si>
  <si>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</si>
  <si>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</si>
  <si>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</si>
  <si>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</si>
  <si>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</si>
  <si>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</si>
  <si>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</si>
  <si>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</si>
  <si>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</si>
  <si>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</si>
  <si>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</si>
  <si>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</si>
  <si>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</si>
  <si>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</si>
  <si>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</si>
  <si>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</si>
  <si>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</si>
  <si>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</si>
  <si>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</si>
  <si>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</si>
  <si>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</si>
  <si>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</si>
  <si>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</si>
  <si>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</si>
  <si>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</si>
  <si>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</si>
  <si>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</si>
  <si>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</si>
  <si>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</si>
  <si>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</si>
  <si>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</si>
  <si>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</si>
  <si>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</si>
  <si>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</si>
  <si>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</si>
  <si>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</si>
  <si>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</si>
  <si>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</si>
  <si>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</si>
  <si>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</si>
  <si>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</si>
  <si>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</si>
  <si>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</si>
  <si>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</si>
  <si>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</si>
  <si>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</si>
  <si>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</si>
  <si>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</si>
  <si>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</si>
  <si>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</si>
  <si>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</si>
  <si>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</si>
  <si>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</si>
  <si>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</si>
  <si>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</si>
  <si>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</si>
  <si>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</si>
  <si>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</si>
  <si>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</si>
  <si>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</si>
  <si>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</si>
  <si>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</si>
  <si>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</si>
  <si>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</si>
  <si>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</si>
  <si>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</si>
  <si>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</si>
  <si>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</si>
  <si>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</si>
  <si>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</si>
  <si>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</si>
  <si>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</si>
  <si>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</si>
  <si>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</si>
  <si>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</si>
  <si>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</si>
  <si>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</si>
  <si>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</si>
  <si>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</si>
  <si>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</si>
  <si>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</si>
  <si>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</si>
  <si>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</si>
  <si>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</si>
  <si>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</si>
  <si>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</si>
  <si>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</si>
  <si>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</si>
  <si>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</si>
  <si>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</si>
  <si>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</si>
  <si>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</si>
  <si>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</si>
  <si>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</si>
  <si>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</si>
  <si>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</si>
  <si>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</si>
  <si>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</si>
  <si>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</si>
  <si>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</si>
  <si>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</si>
  <si>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</si>
  <si>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</si>
  <si>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</si>
  <si>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</si>
  <si>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</si>
  <si>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</si>
  <si>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</si>
  <si>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</si>
  <si>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</si>
  <si>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</si>
  <si>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</si>
  <si>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</si>
  <si>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</si>
  <si>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</si>
  <si>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</si>
  <si>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</si>
  <si>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</si>
  <si>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</si>
  <si>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</si>
  <si>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</si>
  <si>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</si>
  <si>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</si>
  <si>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</si>
  <si>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</si>
  <si>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</si>
  <si>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</si>
  <si>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</si>
  <si>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</si>
  <si>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</si>
  <si>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</si>
  <si>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</si>
  <si>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</si>
  <si>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</si>
  <si>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</si>
  <si>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</si>
  <si>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</si>
  <si>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</si>
  <si>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</si>
  <si>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</si>
  <si>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</si>
  <si>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</si>
  <si>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</si>
  <si>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</si>
  <si>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</si>
  <si>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</si>
  <si>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</si>
  <si>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</si>
  <si>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</si>
  <si>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</si>
  <si>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</si>
  <si>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</si>
  <si>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</si>
  <si>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</si>
  <si>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</si>
  <si>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</si>
  <si>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</si>
  <si>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</si>
  <si>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</si>
  <si>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</si>
  <si>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</si>
  <si>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</si>
  <si>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</si>
  <si>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</si>
  <si>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</si>
  <si>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</si>
  <si>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</si>
  <si>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</si>
  <si>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</si>
  <si>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</si>
  <si>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</si>
  <si>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</si>
  <si>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</si>
  <si>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</si>
  <si>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</si>
  <si>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</si>
  <si>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</si>
  <si>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</si>
  <si>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</si>
  <si>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</si>
  <si>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</si>
  <si>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</si>
  <si>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</si>
  <si>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</si>
  <si>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</si>
  <si>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</si>
  <si>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</si>
  <si>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</si>
  <si>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</si>
  <si>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</si>
  <si>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</si>
  <si>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</si>
  <si>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</si>
  <si>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</si>
  <si>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</si>
  <si>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</si>
  <si>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</si>
  <si>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</si>
  <si>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</si>
  <si>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</si>
  <si>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</si>
  <si>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</si>
  <si>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</si>
  <si>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</si>
  <si>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</si>
  <si>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</si>
  <si>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</si>
  <si>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</si>
  <si>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</si>
  <si>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</si>
  <si>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</si>
  <si>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</si>
  <si>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</si>
  <si>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</si>
  <si>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</si>
  <si>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</si>
  <si>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</si>
  <si>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</si>
  <si>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</si>
  <si>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</si>
  <si>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</si>
  <si>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</si>
  <si>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</si>
  <si>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</si>
  <si>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</si>
  <si>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</si>
  <si>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</si>
  <si>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</si>
  <si>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</si>
  <si>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</si>
  <si>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</si>
  <si>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</si>
  <si>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</si>
  <si>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</si>
  <si>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</si>
  <si>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</si>
  <si>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</si>
  <si>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</si>
  <si>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</si>
  <si>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</si>
  <si>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</si>
  <si>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</si>
  <si>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</si>
  <si>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</si>
  <si>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</si>
  <si>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</si>
  <si>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</si>
  <si>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</si>
  <si>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</si>
  <si>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</si>
  <si>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</si>
  <si>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</si>
  <si>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</si>
  <si>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</si>
  <si>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</si>
  <si>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</si>
  <si>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</si>
  <si>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</si>
  <si>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</si>
  <si>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</si>
  <si>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</si>
  <si>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</si>
  <si>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</si>
  <si>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</si>
  <si>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</si>
  <si>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</si>
  <si>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</si>
  <si>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</si>
  <si>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</si>
  <si>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</si>
  <si>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</si>
  <si>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</si>
  <si>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</si>
  <si>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</si>
  <si>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</si>
  <si>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</si>
  <si>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</si>
  <si>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</si>
  <si>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</si>
  <si>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</si>
  <si>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</si>
  <si>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</si>
  <si>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</si>
  <si>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</si>
  <si>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</si>
  <si>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</si>
  <si>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</si>
  <si>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</si>
  <si>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</si>
  <si>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</si>
  <si>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</si>
  <si>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</si>
  <si>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</si>
  <si>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</si>
  <si>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</si>
  <si>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</si>
  <si>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</si>
  <si>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</si>
  <si>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</si>
  <si>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</si>
  <si>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</si>
  <si>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</si>
  <si>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</si>
  <si>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</si>
  <si>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</si>
  <si>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</si>
  <si>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</si>
  <si>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</si>
  <si>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</si>
  <si>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</si>
  <si>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</si>
  <si>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</si>
  <si>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</si>
  <si>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</si>
  <si>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</si>
  <si>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</si>
  <si>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</si>
  <si>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</si>
  <si>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</si>
  <si>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</si>
  <si>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</si>
  <si>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</si>
  <si>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</si>
  <si>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</si>
  <si>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</si>
  <si>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</si>
  <si>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</si>
  <si>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</si>
  <si>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</si>
  <si>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</si>
  <si>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</si>
  <si>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</si>
  <si>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</si>
  <si>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</si>
  <si>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</si>
  <si>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</si>
  <si>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</si>
  <si>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</si>
  <si>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</si>
  <si>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</si>
  <si>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</si>
  <si>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</si>
  <si>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</si>
  <si>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</si>
  <si>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</si>
  <si>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</si>
  <si>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</si>
  <si>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</si>
  <si>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</si>
  <si>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</si>
  <si>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</si>
  <si>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</si>
  <si>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</si>
  <si>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</si>
  <si>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</si>
  <si>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</si>
  <si>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</si>
  <si>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</si>
  <si>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</si>
  <si>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</si>
  <si>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</si>
  <si>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</si>
  <si>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</si>
  <si>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</si>
  <si>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</si>
  <si>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</si>
  <si>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</si>
  <si>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</si>
  <si>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</si>
  <si>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</si>
  <si>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</si>
  <si>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</si>
  <si>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</si>
  <si>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</si>
  <si>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</si>
  <si>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</si>
  <si>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</si>
  <si>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</si>
  <si>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</si>
  <si>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</si>
  <si>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</si>
  <si>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</si>
  <si>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</si>
  <si>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</si>
  <si>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</si>
  <si>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</si>
  <si>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</si>
  <si>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</si>
  <si>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</si>
  <si>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</si>
  <si>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</si>
  <si>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</si>
  <si>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</si>
  <si>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</si>
  <si>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</si>
  <si>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</si>
  <si>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</si>
  <si>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</si>
  <si>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</si>
  <si>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</si>
  <si>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</si>
  <si>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</si>
  <si>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</si>
  <si>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</si>
  <si>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</si>
  <si>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</si>
  <si>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</si>
  <si>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</si>
  <si>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</si>
  <si>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</si>
  <si>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</si>
  <si>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</si>
  <si>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</si>
  <si>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</si>
  <si>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</si>
  <si>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</si>
  <si>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</si>
  <si>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</si>
  <si>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</si>
  <si>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</si>
  <si>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</si>
  <si>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</si>
  <si>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</si>
  <si>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</si>
  <si>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</si>
  <si>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</si>
  <si>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</si>
  <si>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</si>
  <si>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</si>
  <si>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</si>
  <si>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</si>
  <si>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</si>
  <si>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</si>
  <si>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</si>
  <si>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</si>
  <si>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</si>
  <si>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</si>
  <si>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</si>
  <si>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</si>
  <si>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</si>
  <si>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</si>
  <si>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</si>
  <si>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</si>
  <si>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</si>
  <si>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</si>
  <si>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</si>
  <si>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</si>
  <si>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</si>
  <si>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</si>
  <si>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</si>
  <si>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</si>
  <si>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</si>
  <si>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</si>
  <si>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</si>
  <si>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</si>
  <si>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</si>
  <si>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</si>
  <si>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</si>
  <si>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</si>
  <si>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</si>
  <si>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</si>
  <si>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</si>
  <si>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</si>
  <si>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</si>
  <si>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</si>
  <si>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</si>
  <si>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</si>
  <si>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</si>
  <si>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</si>
  <si>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</si>
  <si>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</si>
  <si>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</si>
  <si>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</si>
  <si>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</si>
  <si>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</si>
  <si>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</si>
  <si>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</si>
  <si>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</si>
  <si>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</si>
  <si>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</si>
  <si>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</si>
  <si>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</si>
  <si>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</si>
  <si>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</si>
  <si>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</si>
  <si>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</si>
  <si>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</si>
  <si>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</si>
  <si>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</si>
  <si>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</si>
  <si>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</si>
  <si>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</si>
  <si>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</si>
  <si>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</si>
  <si>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</si>
  <si>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</si>
  <si>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</si>
  <si>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</si>
  <si>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</si>
  <si>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</si>
  <si>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</si>
  <si>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</si>
  <si>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</si>
  <si>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</si>
  <si>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</si>
  <si>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</si>
  <si>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</si>
  <si>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</si>
  <si>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</si>
  <si>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</si>
  <si>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</si>
  <si>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</si>
  <si>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</si>
  <si>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</si>
  <si>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</si>
  <si>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</si>
  <si>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</si>
  <si>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</si>
  <si>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</si>
  <si>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</si>
  <si>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</si>
  <si>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</si>
  <si>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</si>
  <si>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</si>
  <si>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</si>
  <si>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</si>
  <si>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</si>
  <si>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</si>
  <si>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</si>
  <si>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</si>
  <si>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</si>
  <si>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</si>
  <si>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</si>
  <si>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</si>
  <si>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</si>
  <si>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</si>
  <si>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</si>
  <si>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</si>
  <si>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</si>
  <si>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</si>
  <si>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</si>
  <si>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</si>
  <si>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</si>
  <si>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</si>
  <si>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</si>
  <si>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</si>
  <si>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</si>
  <si>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</si>
  <si>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</si>
  <si>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</si>
  <si>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</si>
  <si>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</si>
  <si>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</si>
  <si>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</si>
  <si>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</si>
  <si>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</si>
  <si>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</si>
  <si>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</si>
  <si>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</si>
  <si>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</si>
  <si>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</si>
  <si>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</si>
  <si>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</si>
  <si>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</si>
  <si>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</si>
  <si>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</si>
  <si>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</si>
  <si>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</si>
  <si>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</si>
  <si>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</si>
  <si>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</si>
  <si>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</si>
  <si>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</si>
  <si>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</si>
  <si>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</si>
  <si>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</si>
  <si>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</si>
  <si>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</si>
  <si>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</si>
  <si>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</si>
  <si>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</si>
  <si>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</si>
  <si>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</si>
  <si>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</si>
  <si>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</si>
  <si>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</si>
  <si>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</si>
  <si>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</si>
  <si>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</si>
  <si>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</si>
  <si>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</si>
  <si>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</si>
  <si>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</si>
  <si>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</si>
  <si>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</si>
  <si>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</si>
  <si>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</si>
  <si>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</si>
  <si>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</si>
  <si>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</si>
  <si>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</si>
  <si>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</si>
  <si>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</si>
  <si>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</si>
  <si>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</si>
  <si>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</si>
  <si>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</si>
  <si>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</si>
  <si>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</si>
  <si>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</si>
  <si>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</si>
  <si>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</si>
  <si>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</si>
  <si>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</si>
  <si>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</si>
  <si>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</si>
  <si>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</si>
  <si>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</si>
  <si>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</si>
  <si>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</si>
  <si>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</si>
  <si>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</si>
  <si>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</si>
  <si>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</si>
  <si>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</si>
  <si>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</si>
  <si>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</si>
  <si>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</si>
  <si>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</si>
  <si>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</si>
  <si>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</si>
  <si>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</si>
  <si>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</si>
  <si>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</si>
  <si>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</si>
  <si>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</si>
  <si>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</si>
  <si>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</si>
  <si>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</si>
  <si>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</si>
  <si>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</si>
  <si>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</si>
  <si>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</si>
  <si>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</si>
  <si>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</si>
  <si>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</si>
  <si>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</si>
  <si>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</si>
  <si>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</si>
  <si>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</si>
  <si>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</si>
  <si>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</si>
  <si>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</si>
  <si>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</si>
  <si>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</si>
  <si>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</si>
  <si>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</si>
  <si>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</si>
  <si>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</si>
  <si>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</si>
  <si>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</si>
  <si>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</si>
  <si>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</si>
  <si>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</si>
  <si>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</si>
  <si>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</si>
  <si>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</si>
  <si>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</si>
  <si>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</si>
  <si>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</si>
  <si>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</si>
  <si>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</si>
  <si>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</si>
  <si>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</si>
  <si>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</si>
  <si>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</si>
  <si>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</si>
  <si>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</si>
  <si>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</si>
  <si>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</si>
  <si>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</si>
  <si>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</si>
  <si>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</si>
  <si>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</si>
  <si>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</si>
  <si>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</si>
  <si>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</si>
  <si>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</si>
  <si>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</si>
  <si>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</si>
  <si>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</si>
  <si>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</si>
  <si>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</si>
  <si>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</si>
  <si>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</si>
  <si>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</si>
  <si>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</si>
  <si>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</si>
  <si>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</si>
  <si>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</si>
  <si>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</si>
  <si>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</si>
  <si>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</si>
  <si>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</si>
  <si>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</si>
  <si>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</si>
  <si>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</si>
  <si>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</si>
  <si>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</si>
  <si>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</si>
  <si>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</si>
  <si>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</si>
  <si>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</si>
  <si>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</si>
  <si>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</si>
  <si>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</si>
  <si>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</si>
  <si>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</si>
  <si>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</si>
  <si>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</si>
  <si>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</si>
  <si>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</si>
  <si>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</si>
  <si>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</si>
  <si>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</si>
  <si>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</si>
  <si>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</si>
  <si>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</si>
  <si>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</si>
  <si>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</si>
  <si>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</si>
  <si>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</si>
  <si>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</si>
  <si>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</si>
  <si>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</si>
  <si>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</si>
  <si>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</si>
  <si>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</si>
  <si>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</si>
  <si>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</si>
  <si>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</si>
  <si>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</si>
  <si>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</si>
  <si>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</si>
  <si>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</si>
  <si>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</si>
  <si>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</si>
  <si>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</si>
  <si>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</si>
  <si>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</si>
  <si>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</si>
  <si>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</si>
  <si>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</si>
  <si>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</si>
  <si>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</si>
  <si>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</si>
  <si>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</si>
  <si>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</si>
  <si>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</si>
  <si>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</si>
  <si>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</si>
  <si>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</si>
  <si>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</si>
  <si>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</si>
  <si>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</si>
  <si>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</si>
  <si>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</si>
  <si>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</si>
  <si>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</si>
  <si>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</si>
  <si>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</si>
  <si>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</si>
  <si>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</si>
  <si>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</si>
  <si>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</si>
  <si>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</si>
  <si>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</si>
  <si>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</si>
  <si>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</si>
  <si>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</si>
  <si>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</si>
  <si>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</si>
  <si>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</si>
  <si>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</si>
  <si>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</si>
  <si>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</si>
  <si>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</si>
  <si>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</si>
  <si>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</si>
  <si>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</si>
  <si>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</si>
  <si>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</si>
  <si>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</si>
  <si>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</si>
  <si>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</si>
  <si>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</si>
  <si>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</si>
  <si>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</si>
  <si>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</si>
  <si>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</si>
  <si>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</si>
  <si>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</si>
  <si>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</si>
  <si>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</si>
  <si>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</si>
  <si>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</si>
  <si>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</si>
  <si>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</si>
  <si>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</si>
  <si>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</si>
  <si>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</si>
  <si>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</si>
  <si>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</si>
  <si>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</si>
  <si>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</si>
  <si>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</si>
  <si>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</si>
  <si>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</si>
  <si>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</si>
  <si>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</si>
  <si>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</si>
  <si>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</si>
  <si>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</si>
  <si>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</si>
  <si>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</si>
  <si>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</si>
  <si>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</si>
  <si>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</si>
  <si>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</si>
  <si>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</si>
  <si>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</si>
  <si>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</si>
  <si>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</si>
  <si>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</si>
  <si>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</si>
  <si>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</si>
  <si>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</si>
  <si>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</si>
  <si>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</si>
  <si>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</si>
  <si>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</si>
  <si>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</si>
  <si>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</si>
  <si>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</si>
  <si>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</si>
  <si>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</si>
  <si>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</si>
  <si>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</si>
  <si>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</si>
  <si>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</si>
  <si>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</si>
  <si>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</si>
  <si>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</si>
  <si>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</si>
  <si>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</si>
  <si>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</si>
  <si>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</si>
  <si>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</si>
  <si>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</si>
  <si>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</si>
  <si>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</si>
  <si>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</si>
  <si>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</si>
  <si>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</si>
  <si>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</si>
  <si>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</si>
  <si>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</si>
  <si>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</si>
  <si>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</si>
  <si>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</si>
  <si>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</si>
  <si>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</si>
  <si>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</si>
  <si>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</si>
  <si>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</si>
  <si>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</si>
  <si>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</si>
  <si>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</si>
  <si>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</si>
  <si>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</si>
  <si>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</si>
  <si>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</si>
  <si>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</si>
  <si>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</si>
  <si>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</si>
  <si>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</si>
  <si>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</si>
  <si>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</si>
  <si>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</si>
  <si>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</si>
  <si>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</si>
  <si>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</si>
  <si>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</si>
  <si>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</si>
  <si>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</si>
  <si>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</si>
  <si>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</si>
  <si>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</si>
  <si>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</si>
  <si>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</si>
  <si>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</si>
  <si>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</si>
  <si>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</si>
  <si>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</si>
  <si>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</si>
  <si>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</si>
  <si>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</si>
  <si>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</si>
  <si>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</si>
  <si>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</si>
  <si>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</si>
  <si>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</si>
  <si>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</si>
  <si>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</si>
  <si>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</si>
  <si>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</si>
  <si>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</si>
  <si>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</si>
  <si>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</si>
  <si>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</si>
  <si>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</si>
  <si>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</si>
  <si>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</si>
  <si>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</si>
  <si>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</si>
  <si>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</si>
  <si>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</si>
  <si>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</si>
  <si>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</si>
  <si>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</si>
  <si>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</si>
  <si>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</si>
  <si>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</si>
  <si>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</si>
  <si>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</si>
  <si>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</si>
  <si>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</si>
  <si>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</si>
  <si>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</si>
  <si>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</si>
  <si>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</si>
  <si>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</si>
  <si>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</si>
  <si>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</si>
  <si>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</si>
  <si>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</si>
  <si>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</si>
  <si>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</si>
  <si>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</si>
  <si>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</si>
  <si>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</si>
  <si>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</si>
  <si>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</si>
  <si>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</si>
  <si>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</si>
  <si>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</si>
  <si>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</si>
  <si>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</si>
  <si>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</si>
  <si>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</si>
  <si>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</si>
  <si>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</si>
  <si>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</si>
  <si>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</si>
  <si>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</si>
  <si>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</si>
  <si>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</si>
  <si>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</si>
  <si>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</si>
  <si>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</si>
  <si>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</si>
  <si>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</si>
  <si>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</si>
  <si>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</si>
  <si>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</si>
  <si>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</si>
  <si>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</si>
  <si>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</si>
  <si>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</si>
  <si>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</si>
  <si>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</si>
  <si>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</si>
  <si>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</si>
  <si>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</si>
  <si>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</si>
  <si>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</si>
  <si>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</si>
  <si>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</si>
  <si>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</si>
  <si>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</si>
  <si>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</si>
  <si>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</si>
  <si>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</si>
  <si>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</si>
  <si>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</si>
  <si>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</si>
  <si>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</si>
  <si>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</si>
  <si>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</si>
  <si>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</si>
  <si>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</si>
  <si>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</si>
  <si>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</si>
  <si>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</si>
  <si>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</si>
  <si>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</si>
  <si>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</si>
  <si>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</si>
  <si>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</si>
  <si>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</si>
  <si>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</si>
  <si>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</si>
  <si>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</si>
  <si>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</si>
  <si>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</si>
  <si>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</si>
  <si>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</si>
  <si>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</si>
  <si>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</si>
  <si>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</si>
  <si>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</si>
  <si>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</si>
  <si>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</si>
  <si>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</si>
  <si>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</si>
  <si>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</si>
  <si>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</si>
  <si>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</si>
  <si>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</si>
  <si>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</si>
  <si>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</si>
  <si>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</si>
  <si>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</si>
  <si>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</si>
  <si>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</si>
  <si>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</si>
  <si>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</si>
  <si>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</si>
  <si>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</si>
  <si>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</si>
  <si>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</si>
  <si>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</si>
  <si>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</si>
  <si>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</si>
  <si>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</si>
  <si>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</si>
  <si>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</si>
  <si>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</si>
  <si>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</si>
  <si>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</si>
  <si>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</si>
  <si>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</si>
  <si>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</si>
  <si>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</si>
  <si>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</si>
  <si>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</si>
  <si>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</si>
  <si>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</si>
  <si>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</si>
  <si>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</si>
  <si>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</si>
  <si>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</si>
  <si>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</si>
  <si>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</si>
  <si>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</si>
  <si>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</si>
  <si>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</si>
  <si>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</si>
  <si>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</si>
  <si>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</si>
  <si>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</si>
  <si>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</si>
  <si>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</si>
  <si>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</si>
  <si>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</si>
  <si>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</si>
  <si>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</si>
  <si>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</si>
  <si>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</si>
  <si>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</si>
  <si>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</si>
  <si>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</si>
  <si>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</si>
  <si>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</si>
  <si>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</si>
  <si>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</si>
  <si>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</si>
  <si>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</si>
  <si>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</si>
  <si>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</si>
  <si>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</si>
  <si>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</si>
  <si>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</si>
  <si>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</si>
  <si>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</si>
  <si>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</si>
  <si>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</si>
  <si>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</si>
  <si>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</si>
  <si>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</si>
  <si>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</si>
  <si>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</si>
  <si>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</si>
  <si>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</si>
  <si>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</si>
  <si>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</si>
  <si>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</si>
  <si>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</si>
  <si>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</si>
  <si>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</si>
  <si>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</si>
  <si>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</si>
  <si>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</si>
  <si>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</si>
  <si>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</si>
  <si>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</si>
  <si>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</si>
  <si>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</si>
  <si>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</si>
  <si>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</si>
  <si>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</si>
  <si>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</si>
  <si>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</si>
  <si>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</si>
  <si>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</si>
  <si>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</si>
  <si>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</si>
  <si>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</si>
  <si>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</si>
  <si>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</si>
  <si>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</si>
  <si>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</si>
  <si>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</si>
  <si>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</si>
  <si>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</si>
  <si>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</si>
  <si>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</si>
  <si>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</si>
  <si>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</si>
  <si>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</si>
  <si>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</si>
  <si>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</si>
  <si>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</si>
  <si>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</si>
  <si>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</si>
  <si>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</si>
  <si>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</si>
  <si>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</si>
  <si>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</si>
  <si>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</si>
  <si>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</si>
  <si>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</si>
  <si>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</si>
  <si>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</si>
  <si>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</si>
  <si>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</si>
  <si>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</si>
  <si>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</si>
  <si>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</si>
  <si>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</si>
  <si>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</si>
  <si>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</si>
  <si>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</si>
  <si>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</si>
  <si>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</si>
  <si>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</si>
  <si>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</si>
  <si>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</si>
  <si>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</si>
  <si>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</si>
  <si>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</si>
  <si>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</si>
  <si>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</si>
  <si>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</si>
  <si>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</si>
  <si>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</si>
  <si>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</si>
  <si>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</si>
  <si>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</si>
  <si>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</si>
  <si>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</si>
  <si>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</si>
  <si>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</si>
  <si>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</si>
  <si>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</si>
  <si>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</si>
  <si>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</si>
  <si>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</si>
  <si>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</si>
  <si>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</si>
  <si>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</si>
  <si>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</si>
  <si>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</si>
  <si>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</si>
  <si>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</si>
  <si>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</si>
  <si>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</si>
  <si>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</si>
  <si>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</si>
  <si>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</si>
  <si>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</si>
  <si>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</si>
  <si>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</si>
  <si>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</si>
  <si>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</si>
  <si>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</si>
  <si>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</si>
  <si>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</si>
  <si>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</si>
  <si>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</si>
  <si>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</si>
  <si>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</si>
  <si>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</si>
  <si>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</si>
  <si>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</si>
  <si>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</si>
  <si>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</si>
  <si>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</si>
  <si>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</si>
  <si>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</si>
  <si>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</si>
  <si>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</si>
  <si>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</si>
  <si>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</si>
  <si>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</si>
  <si>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</si>
  <si>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</si>
  <si>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</si>
  <si>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</si>
  <si>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</si>
  <si>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</si>
  <si>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</si>
  <si>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</si>
  <si>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</si>
  <si>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</si>
  <si>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</si>
  <si>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</si>
  <si>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</si>
  <si>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</si>
  <si>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</si>
  <si>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</si>
  <si>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</si>
  <si>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</si>
  <si>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</si>
  <si>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</si>
  <si>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</si>
  <si>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</si>
  <si>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</si>
  <si>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</si>
  <si>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</si>
  <si>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</si>
  <si>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</si>
  <si>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</si>
  <si>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</si>
  <si>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</si>
  <si>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</si>
  <si>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</si>
  <si>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</si>
  <si>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</si>
  <si>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</si>
  <si>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</si>
  <si>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</si>
  <si>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</si>
  <si>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</si>
  <si>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</si>
  <si>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</si>
  <si>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</si>
  <si>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</si>
  <si>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</si>
  <si>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</si>
  <si>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</si>
  <si>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</si>
  <si>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</si>
  <si>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</si>
  <si>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</si>
  <si>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</si>
  <si>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</si>
  <si>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</si>
  <si>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</si>
  <si>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</si>
  <si>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</si>
  <si>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</si>
  <si>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</si>
  <si>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</si>
  <si>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</si>
  <si>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</si>
  <si>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</si>
  <si>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</si>
  <si>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</si>
  <si>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</si>
  <si>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</si>
  <si>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</si>
  <si>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</si>
  <si>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</si>
  <si>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</si>
  <si>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</si>
  <si>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</si>
  <si>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</si>
  <si>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</si>
  <si>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</si>
  <si>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</si>
  <si>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</si>
  <si>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</si>
  <si>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</si>
  <si>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</si>
  <si>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</si>
  <si>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</si>
  <si>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</si>
  <si>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</si>
  <si>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</si>
  <si>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</si>
  <si>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</si>
  <si>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</si>
  <si>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</si>
  <si>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</si>
  <si>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</si>
  <si>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</si>
  <si>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</si>
  <si>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</si>
  <si>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</si>
  <si>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</si>
  <si>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</si>
  <si>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</si>
  <si>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</si>
  <si>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</si>
  <si>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</si>
  <si>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</si>
  <si>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</si>
  <si>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</si>
  <si>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</si>
  <si>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</si>
  <si>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</si>
  <si>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</si>
  <si>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</si>
  <si>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</si>
  <si>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</si>
  <si>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</si>
  <si>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</si>
  <si>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</si>
  <si>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</si>
  <si>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</si>
  <si>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</si>
  <si>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</si>
  <si>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</si>
  <si>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</si>
  <si>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</si>
  <si>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</si>
  <si>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</si>
  <si>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</si>
  <si>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</si>
  <si>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</si>
  <si>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</si>
  <si>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</si>
  <si>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</si>
  <si>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</si>
  <si>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</si>
  <si>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</si>
  <si>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</si>
  <si>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</si>
  <si>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</si>
  <si>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</si>
  <si>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</si>
  <si>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</si>
  <si>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</si>
  <si>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</si>
  <si>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</si>
  <si>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</si>
  <si>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</si>
  <si>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</si>
  <si>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</si>
  <si>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</si>
  <si>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</si>
  <si>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</si>
  <si>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</si>
  <si>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</si>
  <si>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</si>
  <si>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</si>
  <si>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</si>
  <si>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</si>
  <si>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</si>
  <si>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</si>
  <si>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</si>
  <si>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</si>
  <si>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</si>
  <si>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</si>
  <si>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</si>
  <si>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</si>
  <si>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</si>
  <si>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</si>
  <si>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</si>
  <si>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</si>
  <si>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</si>
  <si>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</si>
  <si>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</si>
  <si>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</si>
  <si>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</si>
  <si>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</si>
  <si>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</si>
  <si>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</si>
  <si>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</si>
  <si>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</si>
  <si>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</si>
  <si>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</si>
  <si>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</si>
  <si>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</si>
  <si>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</si>
  <si>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</si>
  <si>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</si>
  <si>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</si>
  <si>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</si>
  <si>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</si>
  <si>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</si>
  <si>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</si>
  <si>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</si>
  <si>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</si>
  <si>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</si>
  <si>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</si>
  <si>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</si>
  <si>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</si>
  <si>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</si>
  <si>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</si>
  <si>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</si>
  <si>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</si>
  <si>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</si>
  <si>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</si>
  <si>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</si>
  <si>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</si>
  <si>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</si>
  <si>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</si>
  <si>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</si>
  <si>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</si>
  <si>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</si>
  <si>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</si>
  <si>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</si>
  <si>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</si>
  <si>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</si>
  <si>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</si>
  <si>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</si>
  <si>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</si>
  <si>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</si>
  <si>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</si>
  <si>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</si>
  <si>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</si>
  <si>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</si>
  <si>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</si>
  <si>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</si>
  <si>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</si>
  <si>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</si>
  <si>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</si>
  <si>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</si>
  <si>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</si>
  <si>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</si>
  <si>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</si>
  <si>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</si>
  <si>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</si>
  <si>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</si>
  <si>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</si>
  <si>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</si>
  <si>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</si>
  <si>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</si>
  <si>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</si>
  <si>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</si>
  <si>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</si>
  <si>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</si>
  <si>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</si>
  <si>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</si>
  <si>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</si>
  <si>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</si>
  <si>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</si>
  <si>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</si>
  <si>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</si>
  <si>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</si>
  <si>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</si>
  <si>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</si>
  <si>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</si>
  <si>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</si>
  <si>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</si>
  <si>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</si>
  <si>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</si>
  <si>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</si>
  <si>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</si>
  <si>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</si>
  <si>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</si>
  <si>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</si>
  <si>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</si>
  <si>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</si>
  <si>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</si>
  <si>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</si>
  <si>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</si>
  <si>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</si>
  <si>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</si>
  <si>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</si>
  <si>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</si>
  <si>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</si>
  <si>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</si>
  <si>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</si>
  <si>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</si>
  <si>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</si>
  <si>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</si>
  <si>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</si>
  <si>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</si>
  <si>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</si>
  <si>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</si>
  <si>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</si>
  <si>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</si>
  <si>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</si>
  <si>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</si>
  <si>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</si>
  <si>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</si>
  <si>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</si>
  <si>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</si>
  <si>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</si>
  <si>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</si>
  <si>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</si>
  <si>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</si>
  <si>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</si>
  <si>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</si>
  <si>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</si>
  <si>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</si>
  <si>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</si>
  <si>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</si>
  <si>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</si>
  <si>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</si>
  <si>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</si>
  <si>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</si>
  <si>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</si>
  <si>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</si>
  <si>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</si>
  <si>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</si>
  <si>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</si>
  <si>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</si>
  <si>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</si>
  <si>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</si>
  <si>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</si>
  <si>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</si>
  <si>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</si>
  <si>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</si>
  <si>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</si>
  <si>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</si>
  <si>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</si>
  <si>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</si>
  <si>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</si>
  <si>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</si>
  <si>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</si>
  <si>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</si>
  <si>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</si>
  <si>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</si>
  <si>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</si>
  <si>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</si>
  <si>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</si>
  <si>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</si>
  <si>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</si>
  <si>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</si>
  <si>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</si>
  <si>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</si>
  <si>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</si>
  <si>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</si>
  <si>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</si>
  <si>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</si>
  <si>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</si>
  <si>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</si>
  <si>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</si>
  <si>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</si>
  <si>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</si>
  <si>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</si>
  <si>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</si>
  <si>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</si>
  <si>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</si>
  <si>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</si>
  <si>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</si>
  <si>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</si>
  <si>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</si>
  <si>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</si>
  <si>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</si>
  <si>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</si>
  <si>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</si>
  <si>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</si>
  <si>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</si>
  <si>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</si>
  <si>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</si>
  <si>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</si>
  <si>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</si>
  <si>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</si>
  <si>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</si>
  <si>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</si>
  <si>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</si>
  <si>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</si>
  <si>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</si>
  <si>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</si>
  <si>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</si>
  <si>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</si>
  <si>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</si>
  <si>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</si>
  <si>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</si>
  <si>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</si>
  <si>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</si>
  <si>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</si>
  <si>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</si>
  <si>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</si>
  <si>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</si>
  <si>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</si>
  <si>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</si>
  <si>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</si>
  <si>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</si>
  <si>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</si>
  <si>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</si>
  <si>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</si>
  <si>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</si>
  <si>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</si>
  <si>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</si>
  <si>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</si>
  <si>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</si>
  <si>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</si>
  <si>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</si>
  <si>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</si>
  <si>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</si>
  <si>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</si>
  <si>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</si>
  <si>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</si>
  <si>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</si>
  <si>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</si>
  <si>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</si>
  <si>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</si>
  <si>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</si>
  <si>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</si>
  <si>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</si>
  <si>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</si>
  <si>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</si>
  <si>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</si>
  <si>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</si>
  <si>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</si>
  <si>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</si>
  <si>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</si>
  <si>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</si>
  <si>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</si>
  <si>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</si>
  <si>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</si>
  <si>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</si>
  <si>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</si>
  <si>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</si>
  <si>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</si>
  <si>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</si>
  <si>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</si>
  <si>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</si>
  <si>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</si>
  <si>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</si>
  <si>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</si>
  <si>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</si>
  <si>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</si>
  <si>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</si>
  <si>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</si>
  <si>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</si>
  <si>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</si>
  <si>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</si>
  <si>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</si>
  <si>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</si>
  <si>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</si>
  <si>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</si>
  <si>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</si>
  <si>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</si>
  <si>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</si>
  <si>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</si>
  <si>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</si>
  <si>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</si>
  <si>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</si>
  <si>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</si>
  <si>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</si>
  <si>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</si>
  <si>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</si>
  <si>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</si>
  <si>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</si>
  <si>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</si>
  <si>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</si>
  <si>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</si>
  <si>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</si>
  <si>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</si>
  <si>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</si>
  <si>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</si>
  <si>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</si>
  <si>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</si>
  <si>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</si>
  <si>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</si>
  <si>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</si>
  <si>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</si>
  <si>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</si>
  <si>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</si>
  <si>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</si>
  <si>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</si>
  <si>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</si>
  <si>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</si>
  <si>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</si>
  <si>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</si>
  <si>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</si>
  <si>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</si>
  <si>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</si>
  <si>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</si>
  <si>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</si>
  <si>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</si>
  <si>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</si>
  <si>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</si>
  <si>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</si>
  <si>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</si>
  <si>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</si>
  <si>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</si>
  <si>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</si>
  <si>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</si>
  <si>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</si>
  <si>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</si>
  <si>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</si>
  <si>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</si>
  <si>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</si>
  <si>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</si>
  <si>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</si>
  <si>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</si>
  <si>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</si>
  <si>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</si>
  <si>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</si>
  <si>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</si>
  <si>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</si>
  <si>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</si>
  <si>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</si>
  <si>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</si>
  <si>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</si>
  <si>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</si>
  <si>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</si>
  <si>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</si>
  <si>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</si>
  <si>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</si>
  <si>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</si>
  <si>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</si>
  <si>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</si>
  <si>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</si>
  <si>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</si>
  <si>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</si>
  <si>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</si>
  <si>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</si>
  <si>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</si>
  <si>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</si>
  <si>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</si>
  <si>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</si>
  <si>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</si>
  <si>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</si>
  <si>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</si>
  <si>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</si>
  <si>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</si>
  <si>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</si>
  <si>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</si>
  <si>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</si>
  <si>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</si>
  <si>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</si>
  <si>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</si>
  <si>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</si>
  <si>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</si>
  <si>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</si>
  <si>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</si>
  <si>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</si>
  <si>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</si>
  <si>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</si>
  <si>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</si>
  <si>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</si>
  <si>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</si>
  <si>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</si>
  <si>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</si>
  <si>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</si>
  <si>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</si>
  <si>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</si>
  <si>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</si>
  <si>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</si>
  <si>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</si>
  <si>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</si>
  <si>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</si>
  <si>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</si>
  <si>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</si>
  <si>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</si>
  <si>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</si>
  <si>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</si>
  <si>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</si>
  <si>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</si>
  <si>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</si>
  <si>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</si>
  <si>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</si>
  <si>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</si>
  <si>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</si>
  <si>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</si>
  <si>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</si>
  <si>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</si>
  <si>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</si>
  <si>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</si>
  <si>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</si>
  <si>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</si>
  <si>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</si>
  <si>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</si>
  <si>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</si>
  <si>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</si>
  <si>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</si>
  <si>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</si>
  <si>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</si>
  <si>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</si>
  <si>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</si>
  <si>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</si>
  <si>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</si>
  <si>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</si>
  <si>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</si>
  <si>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</si>
  <si>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</si>
  <si>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</si>
  <si>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</si>
  <si>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</si>
  <si>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</si>
  <si>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</si>
  <si>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</si>
  <si>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</si>
  <si>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</si>
  <si>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</si>
  <si>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</si>
  <si>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</si>
  <si>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</si>
  <si>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</si>
  <si>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</si>
  <si>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</si>
  <si>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</si>
  <si>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</si>
  <si>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</si>
  <si>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</si>
  <si>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</si>
  <si>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</si>
  <si>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</si>
  <si>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</si>
  <si>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</si>
  <si>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</si>
  <si>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</si>
  <si>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</si>
  <si>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</si>
  <si>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</si>
  <si>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</si>
  <si>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</si>
  <si>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</si>
  <si>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</si>
  <si>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</si>
  <si>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</si>
  <si>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</si>
  <si>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</si>
  <si>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</si>
  <si>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</si>
  <si>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</si>
  <si>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</si>
  <si>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</si>
  <si>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</si>
  <si>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</si>
  <si>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</si>
  <si>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</si>
  <si>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</si>
  <si>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</si>
  <si>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</si>
  <si>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</si>
  <si>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</si>
  <si>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</si>
  <si>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</si>
  <si>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</si>
  <si>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</si>
  <si>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</si>
  <si>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</si>
  <si>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</si>
  <si>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</si>
  <si>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</si>
  <si>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</si>
  <si>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</si>
  <si>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</si>
  <si>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</si>
  <si>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</si>
  <si>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</si>
  <si>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</si>
  <si>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</si>
  <si>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</si>
  <si>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</si>
  <si>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</si>
  <si>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</si>
  <si>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</si>
  <si>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</si>
  <si>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</si>
  <si>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</si>
  <si>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</si>
  <si>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</si>
  <si>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</si>
  <si>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</si>
  <si>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</si>
  <si>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</si>
  <si>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</si>
  <si>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</si>
  <si>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</si>
  <si>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</si>
  <si>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</si>
  <si>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</si>
  <si>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</si>
  <si>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</si>
  <si>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</si>
  <si>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</si>
  <si>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</si>
  <si>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</si>
  <si>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</si>
  <si>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</si>
  <si>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</si>
  <si>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</si>
  <si>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</si>
  <si>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</si>
  <si>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</si>
  <si>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</si>
  <si>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</si>
  <si>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</si>
  <si>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</si>
  <si>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</si>
  <si>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</si>
  <si>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</si>
  <si>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</si>
  <si>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</si>
  <si>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</si>
  <si>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</si>
  <si>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</si>
  <si>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</si>
  <si>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</si>
  <si>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</si>
  <si>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</si>
  <si>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</si>
  <si>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</si>
  <si>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</si>
  <si>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</si>
  <si>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</si>
  <si>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</si>
  <si>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</si>
  <si>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</si>
  <si>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</si>
  <si>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</si>
  <si>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</si>
  <si>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</si>
  <si>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</si>
  <si>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</si>
  <si>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</si>
  <si>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</si>
  <si>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</si>
  <si>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</si>
  <si>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</si>
  <si>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</si>
  <si>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</si>
  <si>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</si>
  <si>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</si>
  <si>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</si>
  <si>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</si>
  <si>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</si>
  <si>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</si>
  <si>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</si>
  <si>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</si>
  <si>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</si>
  <si>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</si>
  <si>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</si>
  <si>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</si>
  <si>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</si>
  <si>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</si>
  <si>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</si>
  <si>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</si>
  <si>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</si>
  <si>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</si>
  <si>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</si>
  <si>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</si>
  <si>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</si>
  <si>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</si>
  <si>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</si>
  <si>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</si>
  <si>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</si>
  <si>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</si>
  <si>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</si>
  <si>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</si>
  <si>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</si>
  <si>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</si>
  <si>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</si>
  <si>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</si>
  <si>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</si>
  <si>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</si>
  <si>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</si>
  <si>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</si>
  <si>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</si>
  <si>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</si>
  <si>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</si>
  <si>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</si>
  <si>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</si>
  <si>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</si>
  <si>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</si>
  <si>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</si>
  <si>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</si>
  <si>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</si>
  <si>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</si>
  <si>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</si>
  <si>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</si>
  <si>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</si>
  <si>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</si>
  <si>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</si>
  <si>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</si>
  <si>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</si>
  <si>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</si>
  <si>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</si>
  <si>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</si>
  <si>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</si>
  <si>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</si>
  <si>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</si>
  <si>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</si>
  <si>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</si>
  <si>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</si>
  <si>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</si>
  <si>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</si>
  <si>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</si>
  <si>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</si>
  <si>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</si>
  <si>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</si>
  <si>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</si>
  <si>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</si>
  <si>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</si>
  <si>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</si>
  <si>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</si>
  <si>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</si>
  <si>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</si>
  <si>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</si>
  <si>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</si>
  <si>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</si>
  <si>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</si>
  <si>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</si>
  <si>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</si>
  <si>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</si>
  <si>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</si>
  <si>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</si>
  <si>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</si>
  <si>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</si>
  <si>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</si>
  <si>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</si>
  <si>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</si>
  <si>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</si>
  <si>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</si>
  <si>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</si>
  <si>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</si>
  <si>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</si>
  <si>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</si>
  <si>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</si>
  <si>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</si>
  <si>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</si>
  <si>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</si>
  <si>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</si>
  <si>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</si>
  <si>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</si>
  <si>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</si>
  <si>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</si>
  <si>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</si>
  <si>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</si>
  <si>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</si>
  <si>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</si>
  <si>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</si>
  <si>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</si>
  <si>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</si>
  <si>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</si>
  <si>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</si>
  <si>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</si>
  <si>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</si>
  <si>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</si>
  <si>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</si>
  <si>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</si>
  <si>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</si>
  <si>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</si>
  <si>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</si>
  <si>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</si>
  <si>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</si>
  <si>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</si>
  <si>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</si>
  <si>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</si>
  <si>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</si>
  <si>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</si>
  <si>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</si>
  <si>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</si>
  <si>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</si>
  <si>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</si>
  <si>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</si>
  <si>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</si>
  <si>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</si>
  <si>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</si>
  <si>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</si>
  <si>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</si>
  <si>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</si>
  <si>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</si>
  <si>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</si>
  <si>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</si>
  <si>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</si>
  <si>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</si>
  <si>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</si>
  <si>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</si>
  <si>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</si>
  <si>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</si>
  <si>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</si>
  <si>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</si>
  <si>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</si>
  <si>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</si>
  <si>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</si>
  <si>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</si>
  <si>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</si>
  <si>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</si>
  <si>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</si>
  <si>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</si>
  <si>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</si>
  <si>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</si>
  <si>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</si>
  <si>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</si>
  <si>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</si>
  <si>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</si>
  <si>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</si>
  <si>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</si>
  <si>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</si>
  <si>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</si>
  <si>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</si>
  <si>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</si>
  <si>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</si>
  <si>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</si>
  <si>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</si>
  <si>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</si>
  <si>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</si>
  <si>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</si>
  <si>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</si>
  <si>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</si>
  <si>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</si>
  <si>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</si>
  <si>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</si>
  <si>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</si>
  <si>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</si>
  <si>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</si>
  <si>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</si>
  <si>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</si>
  <si>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</si>
  <si>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</si>
  <si>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</si>
  <si>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</si>
  <si>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</si>
  <si>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</si>
  <si>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</si>
  <si>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</si>
  <si>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</si>
  <si>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</si>
  <si>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</si>
  <si>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</si>
  <si>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</si>
  <si>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</si>
  <si>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</si>
  <si>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</si>
  <si>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</si>
  <si>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</si>
  <si>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</si>
  <si>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</si>
  <si>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</si>
  <si>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</si>
  <si>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</si>
  <si>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</si>
  <si>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</si>
  <si>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</si>
  <si>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</si>
  <si>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</si>
  <si>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</si>
  <si>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</si>
  <si>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</si>
  <si>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</si>
  <si>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</si>
  <si>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</si>
  <si>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</si>
  <si>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</si>
  <si>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</si>
  <si>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</si>
  <si>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</si>
  <si>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</si>
  <si>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</si>
  <si>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</si>
  <si>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</si>
  <si>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</si>
  <si>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</si>
  <si>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</si>
  <si>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</si>
  <si>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</si>
  <si>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</si>
  <si>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</si>
  <si>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</si>
  <si>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</si>
  <si>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</si>
  <si>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</si>
  <si>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</si>
  <si>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</si>
  <si>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</si>
  <si>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</si>
  <si>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</si>
  <si>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</si>
  <si>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</si>
  <si>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</si>
  <si>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</si>
  <si>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</si>
  <si>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</si>
  <si>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</si>
  <si>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</si>
  <si>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</si>
  <si>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</si>
  <si>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</si>
  <si>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</si>
  <si>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</si>
  <si>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</si>
  <si>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</si>
  <si>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</si>
  <si>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</si>
  <si>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</si>
  <si>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</si>
  <si>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</si>
  <si>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</si>
  <si>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</si>
  <si>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</si>
  <si>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</si>
  <si>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</si>
  <si>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</si>
  <si>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</si>
  <si>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</si>
  <si>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</si>
  <si>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</si>
  <si>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</si>
  <si>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</si>
  <si>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</si>
  <si>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</si>
  <si>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</si>
  <si>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</si>
  <si>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</si>
  <si>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</si>
  <si>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</si>
  <si>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</si>
  <si>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</si>
  <si>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</si>
  <si>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</si>
  <si>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</si>
  <si>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</si>
  <si>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</si>
  <si>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</si>
  <si>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</si>
  <si>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</si>
  <si>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</si>
  <si>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</si>
  <si>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</si>
  <si>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</si>
  <si>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</si>
  <si>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</si>
  <si>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</si>
  <si>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</si>
  <si>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</si>
  <si>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</si>
  <si>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</si>
  <si>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</si>
  <si>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</si>
  <si>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</si>
  <si>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</si>
  <si>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</si>
  <si>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</si>
  <si>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</si>
  <si>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</si>
  <si>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</si>
  <si>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</si>
  <si>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</si>
  <si>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</si>
  <si>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</si>
  <si>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</si>
  <si>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</si>
  <si>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</si>
  <si>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</si>
  <si>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</si>
  <si>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</si>
  <si>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</si>
  <si>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</si>
  <si>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</si>
  <si>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</si>
  <si>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</si>
  <si>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</si>
  <si>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</si>
  <si>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</si>
  <si>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</si>
  <si>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</si>
  <si>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</si>
  <si>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</si>
  <si>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</si>
  <si>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</si>
  <si>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</si>
  <si>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</si>
  <si>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</si>
  <si>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</si>
  <si>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</si>
  <si>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</si>
  <si>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</si>
  <si>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</si>
  <si>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</si>
  <si>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</si>
  <si>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</si>
  <si>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</si>
  <si>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</si>
  <si>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</si>
  <si>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</si>
  <si>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</si>
  <si>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</si>
  <si>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</si>
  <si>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</si>
  <si>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</si>
  <si>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</si>
  <si>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</si>
  <si>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</si>
  <si>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</si>
  <si>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</si>
  <si>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</si>
  <si>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</si>
  <si>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</si>
  <si>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</si>
  <si>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</si>
  <si>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</si>
  <si>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</si>
  <si>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</si>
  <si>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</si>
  <si>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</si>
  <si>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</si>
  <si>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</si>
  <si>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</si>
  <si>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</si>
  <si>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</si>
  <si>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</si>
  <si>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</si>
  <si>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</si>
  <si>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</si>
  <si>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</si>
  <si>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</si>
  <si>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</si>
  <si>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</si>
  <si>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</si>
  <si>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</si>
  <si>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</si>
  <si>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</si>
  <si>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</si>
  <si>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</si>
  <si>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</si>
  <si>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</si>
  <si>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</si>
  <si>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</si>
  <si>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</si>
  <si>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</si>
  <si>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</si>
  <si>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</si>
  <si>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</si>
  <si>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</si>
  <si>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</si>
  <si>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</si>
  <si>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</si>
  <si>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</si>
  <si>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</si>
  <si>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</si>
  <si>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</si>
  <si>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</si>
  <si>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</si>
  <si>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</si>
  <si>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</si>
  <si>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</si>
  <si>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</si>
  <si>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</si>
  <si>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</si>
  <si>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</si>
  <si>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</si>
  <si>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</si>
  <si>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</si>
  <si>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</si>
  <si>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</si>
  <si>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</si>
  <si>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</si>
  <si>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</si>
  <si>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</si>
  <si>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</si>
  <si>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</si>
  <si>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</si>
  <si>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</si>
  <si>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</si>
  <si>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</si>
  <si>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</si>
  <si>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</si>
  <si>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</si>
  <si>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</si>
  <si>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</si>
  <si>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</si>
  <si>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</si>
  <si>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</si>
  <si>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</si>
  <si>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</si>
  <si>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</si>
  <si>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</si>
  <si>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</si>
  <si>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</si>
  <si>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</si>
  <si>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</si>
  <si>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</si>
  <si>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</si>
  <si>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</si>
  <si>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</si>
  <si>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</si>
  <si>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</si>
  <si>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</si>
  <si>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</si>
  <si>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</si>
  <si>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</si>
  <si>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</si>
  <si>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</si>
  <si>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</si>
  <si>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</si>
  <si>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</si>
  <si>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</si>
  <si>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</si>
  <si>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</si>
  <si>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</si>
  <si>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</si>
  <si>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</si>
  <si>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</si>
  <si>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</si>
  <si>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</si>
  <si>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</si>
  <si>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</si>
  <si>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</si>
  <si>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</si>
  <si>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</si>
  <si>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</si>
  <si>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</si>
  <si>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</si>
  <si>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</si>
  <si>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</si>
  <si>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</si>
  <si>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</si>
  <si>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</si>
  <si>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</si>
  <si>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</si>
  <si>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</si>
  <si>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</si>
  <si>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</si>
  <si>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</si>
  <si>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</si>
  <si>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</si>
  <si>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</si>
  <si>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</si>
  <si>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</si>
  <si>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</si>
  <si>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</si>
  <si>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</si>
  <si>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</si>
  <si>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</si>
  <si>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</si>
  <si>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</si>
  <si>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</si>
  <si>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</si>
  <si>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</si>
  <si>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</si>
  <si>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</si>
  <si>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</si>
  <si>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</si>
  <si>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</si>
  <si>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</si>
  <si>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</si>
  <si>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</si>
  <si>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</si>
  <si>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</si>
  <si>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</si>
  <si>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</si>
  <si>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</si>
  <si>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</si>
  <si>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</si>
  <si>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</si>
  <si>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</si>
  <si>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</si>
  <si>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</si>
  <si>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</si>
  <si>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</si>
  <si>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</si>
  <si>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</si>
  <si>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</si>
  <si>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</si>
  <si>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</si>
  <si>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</si>
  <si>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</si>
  <si>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</si>
  <si>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</si>
  <si>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</si>
  <si>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</si>
  <si>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</si>
  <si>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</si>
  <si>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</si>
  <si>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</si>
  <si>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</si>
  <si>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</si>
  <si>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</si>
  <si>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</si>
  <si>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</si>
  <si>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</si>
  <si>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</si>
  <si>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</si>
  <si>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</si>
  <si>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</si>
  <si>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</si>
  <si>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</si>
  <si>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</si>
  <si>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</si>
  <si>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</si>
  <si>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</si>
  <si>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</si>
  <si>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</si>
  <si>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</si>
  <si>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</si>
  <si>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</si>
  <si>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</si>
  <si>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</si>
  <si>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</si>
  <si>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</si>
  <si>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</si>
  <si>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</si>
  <si>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</si>
  <si>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</si>
  <si>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</si>
  <si>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</si>
  <si>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</si>
  <si>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</si>
  <si>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</si>
  <si>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</si>
  <si>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</si>
  <si>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</si>
  <si>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</si>
  <si>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</si>
  <si>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</si>
  <si>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</si>
  <si>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</si>
  <si>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</si>
  <si>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</si>
  <si>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</si>
  <si>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</si>
  <si>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</si>
  <si>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</si>
  <si>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</si>
  <si>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</si>
  <si>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</si>
  <si>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</si>
  <si>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</si>
  <si>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</si>
  <si>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</si>
  <si>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</si>
  <si>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</si>
  <si>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</si>
  <si>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</si>
  <si>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</si>
  <si>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</si>
  <si>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</si>
  <si>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</si>
  <si>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</si>
  <si>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</si>
  <si>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</si>
  <si>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</si>
  <si>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</si>
  <si>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</si>
  <si>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</si>
  <si>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</si>
  <si>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</si>
  <si>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</si>
  <si>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</si>
  <si>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</si>
  <si>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</si>
  <si>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</si>
  <si>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</si>
  <si>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</si>
  <si>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</si>
  <si>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</si>
  <si>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</si>
  <si>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</si>
  <si>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</si>
  <si>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</si>
  <si>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</si>
  <si>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</si>
  <si>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</si>
  <si>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</si>
  <si>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</si>
  <si>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</si>
  <si>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</si>
  <si>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</si>
  <si>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</si>
  <si>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</si>
  <si>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</si>
  <si>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</si>
  <si>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</si>
  <si>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</si>
  <si>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</si>
  <si>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</si>
  <si>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</si>
  <si>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</si>
  <si>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</si>
  <si>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</si>
  <si>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</si>
  <si>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</si>
  <si>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</si>
  <si>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</si>
  <si>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</si>
  <si>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</si>
  <si>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</si>
  <si>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</si>
  <si>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</si>
  <si>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</si>
  <si>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</si>
  <si>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</si>
  <si>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</si>
  <si>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</si>
  <si>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</si>
  <si>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</si>
  <si>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</si>
  <si>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</si>
  <si>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</si>
  <si>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</si>
  <si>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</si>
  <si>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</si>
  <si>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</si>
  <si>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</si>
  <si>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</si>
  <si>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</si>
  <si>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</si>
  <si>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</si>
  <si>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</si>
  <si>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</si>
  <si>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</si>
  <si>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</si>
  <si>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</si>
  <si>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</si>
  <si>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</si>
  <si>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</si>
  <si>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</si>
  <si>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</si>
  <si>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</si>
  <si>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</si>
  <si>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</si>
  <si>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</si>
  <si>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</si>
  <si>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</si>
  <si>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</si>
  <si>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</si>
  <si>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</si>
  <si>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</si>
  <si>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</si>
  <si>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</si>
  <si>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</si>
  <si>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</si>
  <si>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</si>
  <si>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</si>
  <si>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</si>
  <si>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</si>
  <si>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</si>
  <si>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</si>
  <si>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</si>
  <si>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</si>
  <si>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</si>
  <si>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</si>
  <si>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</si>
  <si>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</si>
  <si>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</si>
  <si>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</si>
  <si>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</si>
  <si>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</si>
  <si>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</si>
  <si>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</si>
  <si>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</si>
  <si>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</si>
  <si>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</si>
  <si>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</si>
  <si>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</si>
  <si>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</si>
  <si>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</si>
  <si>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</si>
  <si>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</si>
  <si>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</si>
  <si>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</si>
  <si>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</si>
  <si>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</si>
  <si>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</si>
  <si>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</si>
  <si>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</si>
  <si>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</si>
  <si>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</si>
  <si>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</si>
  <si>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</si>
  <si>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</si>
  <si>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</si>
  <si>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</si>
  <si>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</si>
  <si>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</si>
  <si>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</si>
  <si>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</si>
  <si>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</si>
  <si>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</si>
  <si>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</si>
  <si>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</si>
  <si>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</si>
  <si>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</si>
  <si>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</si>
  <si>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</si>
  <si>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</si>
  <si>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</si>
  <si>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</si>
  <si>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</si>
  <si>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</si>
  <si>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</si>
  <si>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</si>
  <si>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</si>
  <si>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</si>
  <si>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</si>
  <si>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</si>
  <si>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</si>
  <si>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</si>
  <si>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</si>
  <si>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</si>
  <si>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</si>
  <si>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</si>
  <si>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</si>
  <si>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</si>
  <si>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</si>
  <si>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</si>
  <si>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</si>
  <si>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</si>
  <si>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</si>
  <si>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</si>
  <si>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</si>
  <si>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</si>
  <si>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</si>
  <si>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</si>
  <si>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</si>
  <si>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</si>
  <si>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</si>
  <si>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</si>
  <si>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</si>
  <si>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</si>
  <si>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</si>
  <si>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</si>
  <si>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</si>
  <si>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</si>
  <si>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</si>
  <si>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</si>
  <si>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</si>
  <si>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</si>
  <si>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</si>
  <si>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</si>
  <si>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</si>
  <si>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</si>
  <si>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</si>
  <si>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</si>
  <si>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</si>
  <si>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</si>
  <si>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</si>
  <si>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</si>
  <si>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</si>
  <si>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</si>
  <si>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</si>
  <si>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</si>
  <si>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</si>
  <si>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</si>
  <si>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</si>
  <si>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</si>
  <si>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</si>
  <si>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</si>
  <si>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</si>
  <si>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</si>
  <si>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</si>
  <si>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</si>
  <si>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</si>
  <si>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</si>
  <si>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</si>
  <si>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</si>
  <si>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</si>
  <si>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</si>
  <si>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</si>
  <si>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</si>
  <si>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</si>
  <si>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</si>
  <si>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</si>
  <si>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</si>
  <si>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</si>
  <si>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</si>
  <si>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</si>
  <si>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</si>
  <si>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</si>
  <si>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</si>
  <si>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</si>
  <si>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</si>
  <si>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</si>
  <si>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</si>
  <si>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</si>
  <si>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</si>
  <si>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</si>
  <si>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</si>
  <si>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</si>
  <si>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</si>
  <si>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</si>
  <si>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</si>
  <si>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</si>
  <si>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</si>
  <si>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</si>
  <si>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</si>
  <si>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</si>
  <si>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</si>
  <si>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</si>
  <si>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</si>
  <si>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</si>
  <si>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</si>
  <si>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</si>
  <si>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</si>
  <si>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</si>
  <si>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</si>
  <si>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</si>
  <si>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</si>
  <si>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</si>
  <si>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</si>
  <si>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</si>
  <si>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</si>
  <si>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</si>
  <si>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</si>
  <si>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</si>
  <si>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</si>
  <si>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</si>
  <si>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</si>
  <si>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</si>
  <si>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</si>
  <si>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</si>
  <si>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</si>
  <si>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</si>
  <si>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</si>
  <si>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</si>
  <si>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</si>
  <si>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</si>
  <si>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</si>
  <si>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</si>
  <si>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</si>
  <si>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</si>
  <si>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</si>
  <si>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</si>
  <si>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</si>
  <si>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</si>
  <si>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</si>
  <si>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</si>
  <si>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</si>
  <si>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</si>
  <si>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</si>
  <si>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</si>
  <si>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</si>
  <si>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</si>
  <si>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</si>
  <si>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</si>
  <si>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</si>
  <si>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</si>
  <si>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</si>
  <si>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</si>
  <si>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</si>
  <si>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</si>
  <si>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</si>
  <si>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</si>
  <si>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</si>
  <si>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</si>
  <si>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</si>
  <si>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</si>
  <si>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</si>
  <si>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</si>
  <si>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</si>
  <si>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</si>
  <si>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</si>
  <si>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</si>
  <si>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</si>
  <si>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</si>
  <si>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</si>
  <si>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</si>
  <si>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</si>
  <si>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</si>
  <si>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</si>
  <si>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</si>
  <si>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</si>
  <si>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</si>
  <si>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</si>
  <si>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</si>
  <si>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</si>
  <si>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</si>
  <si>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</si>
  <si>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</si>
  <si>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</si>
  <si>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</si>
  <si>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</si>
  <si>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</si>
  <si>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</si>
  <si>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</si>
  <si>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</si>
  <si>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</si>
  <si>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</si>
  <si>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</si>
  <si>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</si>
  <si>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</si>
  <si>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</si>
  <si>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</si>
  <si>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</si>
  <si>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</si>
  <si>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</si>
  <si>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</si>
  <si>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</si>
  <si>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</si>
  <si>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</si>
  <si>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</si>
  <si>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</si>
  <si>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</si>
  <si>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</si>
  <si>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</si>
  <si>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</si>
  <si>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</si>
  <si>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</si>
  <si>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</si>
  <si>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</si>
  <si>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</si>
  <si>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</si>
  <si>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</si>
  <si>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</si>
  <si>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</si>
  <si>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</si>
  <si>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</si>
  <si>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</si>
  <si>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</si>
  <si>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</si>
  <si>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</si>
  <si>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</si>
  <si>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</si>
  <si>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</si>
  <si>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</si>
  <si>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</si>
  <si>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</si>
  <si>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</si>
  <si>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</si>
  <si>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</si>
  <si>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</si>
  <si>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</si>
  <si>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</si>
  <si>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</si>
  <si>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</si>
  <si>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</si>
  <si>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</si>
  <si>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</si>
  <si>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</si>
  <si>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</si>
  <si>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</si>
  <si>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</si>
  <si>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</si>
  <si>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</si>
  <si>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</si>
  <si>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</si>
  <si>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</si>
  <si>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</si>
  <si>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</si>
  <si>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</si>
  <si>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</si>
  <si>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</si>
  <si>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</si>
  <si>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</si>
  <si>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</si>
  <si>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</si>
  <si>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</si>
  <si>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</si>
  <si>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</si>
  <si>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</si>
  <si>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</si>
  <si>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</si>
  <si>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</si>
  <si>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</si>
  <si>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</si>
  <si>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</si>
  <si>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</si>
  <si>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</si>
  <si>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</si>
  <si>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</si>
  <si>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</si>
  <si>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</si>
  <si>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</si>
  <si>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</si>
  <si>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</si>
  <si>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</si>
  <si>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</si>
  <si>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</si>
  <si>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</si>
  <si>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</si>
  <si>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</si>
  <si>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</si>
  <si>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</si>
  <si>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</si>
  <si>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</si>
  <si>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</si>
  <si>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</si>
  <si>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</si>
  <si>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</si>
  <si>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</si>
  <si>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</si>
  <si>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</si>
  <si>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</si>
  <si>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</si>
  <si>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</si>
  <si>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</si>
  <si>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</si>
  <si>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</si>
  <si>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</si>
  <si>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</si>
  <si>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</si>
  <si>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</si>
  <si>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</si>
  <si>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</si>
  <si>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</si>
  <si>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</si>
  <si>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</si>
  <si>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</si>
  <si>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</si>
  <si>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</si>
  <si>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</si>
  <si>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</si>
  <si>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</si>
  <si>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</si>
  <si>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</si>
  <si>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</si>
  <si>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</si>
  <si>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</si>
  <si>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</si>
  <si>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</si>
  <si>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</si>
  <si>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</si>
  <si>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</si>
  <si>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</si>
  <si>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</si>
  <si>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</si>
  <si>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</si>
  <si>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</si>
  <si>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</si>
  <si>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</si>
  <si>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</si>
  <si>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</si>
  <si>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</si>
  <si>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</si>
  <si>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</si>
  <si>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</si>
  <si>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</si>
  <si>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</si>
  <si>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</si>
  <si>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</si>
  <si>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</si>
  <si>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</si>
  <si>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</si>
  <si>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</si>
  <si>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</si>
  <si>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</si>
  <si>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</si>
  <si>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</si>
  <si>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</si>
  <si>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</si>
  <si>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</si>
  <si>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</si>
  <si>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</si>
  <si>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</si>
  <si>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</si>
  <si>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</si>
  <si>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</si>
  <si>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</si>
  <si>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</si>
  <si>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</si>
  <si>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</si>
  <si>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</si>
  <si>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</si>
  <si>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</si>
  <si>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</si>
  <si>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</si>
  <si>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</si>
  <si>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</si>
  <si>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</si>
  <si>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</si>
  <si>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</si>
  <si>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</si>
  <si>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</si>
  <si>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</si>
  <si>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</si>
  <si>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</si>
  <si>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</si>
  <si>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</si>
  <si>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</si>
  <si>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</si>
  <si>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</si>
  <si>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</si>
  <si>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</si>
  <si>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</si>
  <si>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</si>
  <si>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</si>
  <si>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</si>
  <si>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</si>
  <si>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</si>
  <si>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</si>
  <si>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</si>
  <si>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</si>
  <si>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</si>
  <si>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</si>
  <si>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</si>
  <si>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</si>
  <si>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</si>
  <si>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</si>
  <si>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</si>
  <si>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</si>
  <si>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</si>
  <si>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</si>
  <si>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</si>
  <si>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</si>
  <si>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</si>
  <si>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</si>
  <si>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</si>
  <si>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</si>
  <si>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</si>
  <si>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</si>
  <si>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</si>
  <si>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</si>
  <si>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</si>
  <si>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</si>
  <si>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</si>
  <si>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</si>
  <si>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</si>
  <si>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</si>
  <si>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</si>
  <si>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</si>
  <si>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</si>
  <si>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</si>
  <si>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</si>
  <si>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</si>
  <si>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</si>
  <si>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</si>
  <si>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</si>
  <si>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</si>
  <si>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</si>
  <si>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</si>
  <si>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</si>
  <si>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</si>
  <si>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</si>
  <si>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</si>
  <si>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</si>
  <si>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</si>
  <si>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</si>
  <si>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</si>
  <si>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</si>
  <si>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</si>
  <si>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</si>
  <si>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</si>
  <si>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</si>
  <si>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</si>
  <si>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</si>
  <si>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</si>
  <si>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</si>
  <si>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</si>
  <si>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</si>
  <si>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</si>
  <si>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</si>
  <si>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</si>
  <si>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</si>
  <si>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</si>
  <si>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</si>
  <si>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</si>
  <si>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</si>
  <si>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</si>
  <si>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</si>
  <si>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</si>
  <si>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</si>
  <si>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</si>
  <si>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</si>
  <si>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</si>
  <si>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</si>
  <si>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</si>
  <si>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</si>
  <si>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</si>
  <si>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</si>
  <si>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</si>
  <si>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</si>
  <si>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</si>
  <si>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</si>
  <si>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</si>
  <si>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</si>
  <si>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</si>
  <si>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</si>
  <si>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</si>
  <si>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</si>
  <si>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</si>
  <si>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</si>
  <si>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</si>
  <si>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</si>
  <si>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</si>
  <si>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</si>
  <si>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</si>
  <si>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</si>
  <si>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</si>
  <si>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</si>
  <si>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</si>
  <si>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</si>
  <si>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</si>
  <si>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</si>
  <si>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</si>
  <si>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</si>
  <si>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</si>
  <si>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</si>
  <si>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</si>
  <si>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</si>
  <si>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</si>
  <si>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</si>
  <si>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</si>
  <si>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</si>
  <si>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</si>
  <si>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</si>
  <si>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</si>
  <si>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</si>
  <si>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</si>
  <si>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</si>
  <si>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</si>
  <si>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</si>
  <si>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</si>
  <si>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</si>
  <si>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</si>
  <si>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</si>
  <si>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</si>
  <si>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</si>
  <si>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</si>
  <si>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</si>
  <si>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</si>
  <si>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</si>
  <si>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</si>
  <si>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</si>
  <si>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</si>
  <si>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</si>
  <si>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</si>
  <si>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</si>
  <si>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</si>
  <si>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</si>
  <si>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</si>
  <si>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</si>
  <si>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</si>
  <si>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</si>
  <si>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</si>
  <si>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</si>
  <si>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</si>
  <si>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</si>
  <si>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</si>
  <si>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</si>
  <si>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</si>
  <si>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</si>
  <si>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</si>
  <si>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</si>
  <si>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</si>
  <si>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</si>
  <si>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</si>
  <si>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</si>
  <si>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</si>
  <si>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</si>
  <si>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</si>
  <si>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</si>
  <si>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</si>
  <si>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</si>
  <si>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</si>
  <si>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</si>
  <si>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</si>
  <si>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</si>
  <si>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</si>
  <si>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</si>
  <si>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</si>
  <si>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</si>
  <si>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</si>
  <si>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</si>
  <si>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</si>
  <si>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</si>
  <si>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</si>
  <si>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</si>
  <si>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</si>
  <si>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</si>
  <si>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</si>
  <si>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</si>
  <si>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</si>
  <si>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</si>
  <si>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</si>
  <si>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</si>
  <si>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</si>
  <si>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</si>
  <si>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</si>
  <si>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</si>
  <si>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</si>
  <si>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</si>
  <si>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</si>
  <si>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</si>
  <si>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</si>
  <si>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</si>
  <si>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</si>
  <si>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</si>
  <si>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</si>
  <si>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</si>
  <si>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</si>
  <si>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</si>
  <si>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</si>
  <si>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</si>
  <si>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</si>
  <si>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</si>
  <si>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</si>
  <si>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</si>
  <si>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</si>
  <si>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</si>
  <si>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</si>
  <si>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</si>
  <si>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</si>
  <si>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</si>
  <si>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</si>
  <si>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</si>
  <si>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</si>
  <si>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</si>
  <si>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</si>
  <si>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</si>
  <si>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</si>
  <si>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</si>
  <si>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</si>
  <si>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</si>
  <si>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</si>
  <si>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</si>
  <si>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</si>
  <si>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</si>
  <si>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</si>
  <si>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</si>
  <si>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</si>
  <si>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</si>
  <si>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</si>
  <si>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</si>
  <si>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</si>
  <si>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</si>
  <si>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</si>
  <si>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</si>
  <si>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</si>
  <si>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</si>
  <si>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</si>
  <si>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</si>
  <si>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</si>
  <si>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</si>
  <si>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</si>
  <si>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</si>
  <si>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</si>
  <si>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</si>
  <si>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</si>
  <si>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</si>
  <si>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</si>
  <si>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</si>
  <si>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</si>
  <si>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</si>
  <si>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</si>
  <si>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</si>
  <si>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</si>
  <si>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</si>
  <si>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</si>
  <si>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</si>
  <si>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</si>
  <si>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</si>
  <si>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</si>
  <si>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</si>
  <si>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</si>
  <si>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</si>
  <si>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</si>
  <si>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</si>
  <si>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</si>
  <si>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</si>
  <si>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</si>
  <si>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</si>
  <si>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</si>
  <si>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</si>
  <si>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</si>
  <si>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</si>
  <si>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</si>
  <si>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</si>
  <si>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</si>
  <si>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</si>
  <si>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</si>
  <si>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</si>
  <si>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</si>
  <si>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</si>
  <si>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</si>
  <si>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</si>
  <si>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</si>
  <si>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</si>
  <si>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</si>
  <si>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</si>
  <si>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</si>
  <si>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</si>
  <si>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</si>
  <si>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</si>
  <si>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</si>
  <si>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</si>
  <si>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</si>
  <si>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</si>
  <si>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</si>
  <si>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</si>
  <si>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</si>
  <si>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</si>
  <si>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</si>
  <si>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</si>
  <si>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</si>
  <si>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</si>
  <si>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</si>
  <si>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</si>
  <si>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</si>
  <si>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</si>
  <si>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</si>
  <si>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</si>
  <si>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</si>
  <si>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</si>
  <si>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</si>
  <si>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</si>
  <si>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</si>
  <si>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</si>
  <si>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</si>
  <si>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</si>
  <si>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</si>
  <si>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</si>
  <si>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</si>
  <si>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</si>
  <si>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</si>
  <si>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</si>
  <si>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</si>
  <si>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</si>
  <si>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</si>
  <si>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</si>
  <si>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</si>
  <si>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</si>
  <si>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</si>
  <si>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</si>
  <si>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</si>
  <si>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</si>
  <si>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</si>
  <si>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</si>
  <si>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</si>
  <si>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</si>
  <si>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</si>
  <si>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</si>
  <si>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</si>
  <si>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</si>
  <si>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</si>
  <si>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</si>
  <si>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</si>
  <si>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</si>
  <si>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</si>
  <si>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</si>
  <si>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</si>
  <si>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</si>
  <si>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</si>
  <si>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</si>
  <si>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</si>
  <si>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</si>
  <si>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</si>
  <si>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</si>
  <si>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</si>
  <si>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</si>
  <si>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</si>
  <si>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</si>
  <si>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</si>
  <si>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</si>
  <si>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</si>
  <si>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</si>
  <si>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</si>
  <si>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</si>
  <si>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</si>
  <si>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</si>
  <si>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</si>
  <si>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</si>
  <si>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</si>
  <si>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</si>
  <si>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</si>
  <si>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</si>
  <si>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</si>
  <si>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</si>
  <si>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</si>
  <si>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</si>
  <si>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</si>
  <si>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</si>
  <si>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</si>
  <si>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</si>
  <si>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</si>
  <si>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</si>
  <si>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</si>
  <si>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</si>
  <si>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</si>
  <si>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</si>
  <si>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</si>
  <si>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</si>
  <si>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</si>
  <si>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</si>
  <si>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</si>
  <si>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</si>
  <si>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</si>
  <si>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</si>
  <si>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</si>
  <si>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</si>
  <si>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</si>
  <si>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</si>
  <si>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</si>
  <si>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</si>
  <si>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</si>
  <si>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</si>
  <si>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</si>
  <si>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</si>
  <si>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</si>
  <si>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</si>
  <si>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</si>
  <si>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</si>
  <si>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</si>
  <si>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</si>
  <si>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</si>
  <si>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</si>
  <si>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</si>
  <si>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</si>
  <si>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</si>
  <si>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</si>
  <si>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</si>
  <si>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</si>
  <si>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</si>
  <si>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</si>
  <si>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</si>
  <si>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</si>
  <si>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</si>
  <si>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</si>
  <si>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</si>
  <si>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</si>
  <si>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</si>
  <si>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</si>
  <si>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</si>
  <si>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</si>
  <si>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</si>
  <si>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</si>
  <si>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</si>
  <si>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</si>
  <si>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</si>
  <si>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</si>
  <si>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</si>
  <si>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</si>
  <si>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</si>
  <si>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</si>
  <si>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</si>
  <si>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</si>
  <si>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</si>
  <si>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</si>
  <si>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</si>
  <si>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</si>
  <si>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</si>
  <si>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</si>
  <si>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</si>
  <si>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</si>
  <si>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</si>
  <si>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</si>
  <si>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</si>
  <si>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</si>
  <si>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</si>
  <si>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</si>
  <si>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</si>
  <si>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</si>
  <si>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</si>
  <si>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</si>
  <si>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</si>
  <si>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</si>
  <si>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</si>
  <si>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</si>
  <si>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</si>
  <si>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</si>
  <si>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</si>
  <si>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</si>
  <si>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</si>
  <si>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</si>
  <si>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</si>
  <si>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</si>
  <si>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</si>
  <si>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</si>
  <si>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</si>
  <si>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</si>
  <si>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</si>
  <si>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</si>
  <si>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</si>
  <si>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</si>
  <si>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</si>
  <si>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</si>
  <si>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</si>
  <si>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</si>
  <si>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</si>
  <si>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</si>
  <si>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</si>
  <si>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</si>
  <si>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</si>
  <si>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</si>
  <si>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</si>
  <si>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</si>
  <si>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</si>
  <si>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</si>
  <si>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</si>
  <si>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</si>
  <si>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</si>
  <si>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</si>
  <si>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</si>
  <si>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</si>
  <si>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</si>
  <si>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</si>
  <si>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</si>
  <si>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</si>
  <si>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</si>
  <si>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</si>
  <si>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</si>
  <si>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</si>
  <si>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</si>
  <si>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</si>
  <si>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</si>
  <si>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</si>
  <si>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</si>
  <si>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</si>
  <si>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</si>
  <si>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</si>
  <si>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</si>
  <si>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</si>
  <si>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</si>
  <si>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</si>
  <si>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</si>
  <si>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</si>
  <si>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</si>
  <si>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</si>
  <si>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</si>
  <si>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</si>
  <si>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</si>
  <si>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</si>
  <si>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</si>
  <si>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</si>
  <si>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</si>
  <si>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</si>
  <si>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</si>
  <si>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</si>
  <si>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</si>
  <si>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</si>
  <si>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</si>
  <si>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</si>
  <si>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</si>
  <si>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</si>
  <si>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</si>
  <si>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</si>
  <si>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</si>
  <si>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</si>
  <si>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</si>
  <si>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</si>
  <si>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</si>
  <si>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</si>
  <si>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</si>
  <si>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</si>
  <si>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</si>
  <si>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</si>
  <si>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</si>
  <si>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</si>
  <si>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</si>
  <si>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</si>
  <si>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</si>
  <si>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</si>
  <si>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</si>
  <si>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</si>
  <si>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</si>
  <si>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</si>
  <si>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</si>
  <si>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</si>
  <si>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</si>
  <si>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</si>
  <si>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</si>
  <si>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</si>
  <si>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</si>
  <si>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</si>
  <si>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</si>
  <si>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</si>
  <si>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</si>
  <si>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</si>
  <si>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</si>
  <si>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</si>
  <si>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</si>
  <si>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</si>
  <si>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</si>
  <si>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</si>
  <si>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</si>
  <si>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</si>
  <si>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</si>
  <si>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</si>
  <si>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</si>
  <si>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</si>
  <si>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</si>
  <si>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</si>
  <si>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</si>
  <si>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</si>
  <si>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</si>
  <si>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</si>
  <si>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</si>
  <si>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</si>
  <si>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</si>
  <si>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</si>
  <si>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</si>
  <si>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</si>
  <si>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</si>
  <si>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</si>
  <si>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</si>
  <si>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</si>
  <si>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</si>
  <si>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</si>
  <si>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</si>
  <si>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</si>
  <si>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</si>
  <si>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</si>
  <si>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</si>
  <si>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</si>
  <si>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</si>
  <si>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</si>
  <si>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</si>
  <si>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</si>
  <si>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</si>
  <si>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</si>
  <si>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</si>
  <si>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</si>
  <si>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</si>
  <si>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</si>
  <si>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</si>
  <si>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</si>
  <si>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</si>
  <si>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</si>
  <si>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</si>
  <si>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</si>
  <si>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</si>
  <si>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</si>
  <si>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</si>
  <si>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</si>
  <si>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</si>
  <si>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</si>
  <si>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</si>
  <si>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</si>
  <si>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</si>
  <si>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</si>
  <si>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</si>
  <si>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</si>
  <si>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</si>
  <si>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</si>
  <si>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</si>
  <si>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</si>
  <si>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</si>
  <si>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</si>
  <si>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</si>
  <si>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</si>
  <si>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</si>
  <si>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</si>
  <si>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</si>
  <si>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</si>
  <si>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</si>
  <si>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</si>
  <si>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</si>
  <si>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</si>
  <si>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</si>
  <si>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</si>
  <si>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</si>
  <si>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</si>
  <si>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</si>
  <si>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</si>
  <si>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</si>
  <si>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</si>
  <si>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</si>
  <si>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</si>
  <si>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</si>
  <si>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</si>
  <si>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</si>
  <si>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</si>
  <si>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</si>
  <si>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</si>
  <si>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</si>
  <si>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</si>
  <si>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</si>
  <si>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</si>
  <si>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</si>
  <si>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</si>
  <si>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</si>
  <si>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</si>
  <si>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</si>
  <si>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</si>
  <si>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</si>
  <si>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</si>
  <si>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</si>
  <si>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</si>
  <si>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</si>
  <si>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</si>
  <si>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</si>
  <si>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</si>
  <si>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</si>
  <si>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</si>
  <si>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</si>
  <si>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</si>
  <si>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</si>
  <si>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</si>
  <si>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</si>
  <si>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</si>
  <si>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</si>
  <si>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</si>
  <si>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</si>
  <si>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</si>
  <si>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</si>
  <si>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</si>
  <si>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</si>
  <si>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</si>
  <si>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</si>
  <si>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</si>
  <si>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</si>
  <si>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</si>
  <si>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</si>
  <si>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</si>
  <si>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</si>
  <si>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</si>
  <si>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</si>
  <si>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</si>
  <si>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</si>
  <si>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</si>
  <si>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</si>
  <si>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</si>
  <si>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</si>
  <si>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</si>
  <si>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</si>
  <si>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</si>
  <si>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</si>
  <si>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</si>
  <si>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</si>
  <si>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</si>
  <si>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</si>
  <si>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</si>
  <si>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</si>
  <si>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</si>
  <si>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</si>
  <si>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</si>
  <si>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</si>
  <si>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</si>
  <si>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</si>
  <si>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</si>
  <si>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</si>
  <si>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</si>
  <si>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</si>
  <si>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</si>
  <si>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</si>
  <si>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</si>
  <si>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</si>
  <si>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</si>
  <si>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</si>
  <si>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</si>
  <si>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</si>
  <si>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</si>
  <si>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</si>
  <si>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</si>
  <si>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</si>
  <si>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</si>
  <si>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</si>
  <si>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</si>
  <si>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</si>
  <si>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</si>
  <si>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</si>
  <si>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</si>
  <si>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</si>
  <si>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</si>
  <si>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</si>
  <si>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</si>
  <si>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</si>
  <si>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</si>
  <si>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</si>
  <si>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</si>
  <si>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</si>
  <si>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</si>
  <si>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</si>
  <si>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</si>
  <si>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</si>
  <si>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</si>
  <si>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</si>
  <si>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</si>
  <si>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</si>
  <si>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</si>
  <si>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</si>
  <si>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</si>
  <si>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</si>
  <si>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</si>
  <si>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</si>
  <si>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</si>
  <si>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</si>
  <si>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</si>
  <si>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</si>
  <si>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</si>
  <si>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</si>
  <si>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</si>
  <si>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</si>
  <si>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</si>
  <si>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</si>
  <si>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</si>
  <si>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</si>
  <si>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</si>
  <si>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</si>
  <si>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</si>
  <si>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</si>
  <si>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</si>
  <si>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</si>
  <si>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</si>
  <si>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</si>
  <si>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</si>
  <si>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</si>
  <si>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</si>
  <si>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</si>
  <si>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</si>
  <si>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</si>
  <si>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</si>
  <si>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</si>
  <si>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</si>
  <si>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</si>
  <si>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</si>
  <si>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</si>
  <si>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</si>
  <si>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</si>
  <si>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</si>
  <si>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</si>
  <si>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</si>
  <si>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</si>
  <si>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</si>
  <si>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</si>
  <si>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</si>
  <si>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</si>
  <si>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</si>
  <si>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</si>
  <si>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</si>
  <si>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</si>
  <si>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</si>
  <si>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</si>
  <si>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</si>
  <si>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</si>
  <si>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</si>
  <si>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</si>
  <si>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</si>
  <si>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</si>
  <si>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</si>
  <si>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</si>
  <si>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</si>
  <si>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</si>
  <si>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</si>
  <si>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</si>
  <si>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</si>
  <si>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</si>
  <si>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</si>
  <si>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</si>
  <si>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</si>
  <si>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</si>
  <si>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</si>
  <si>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</si>
  <si>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</si>
  <si>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</si>
  <si>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</si>
  <si>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</si>
  <si>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</si>
  <si>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</si>
  <si>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</si>
  <si>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</si>
  <si>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</si>
  <si>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</si>
  <si>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</si>
  <si>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</si>
  <si>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</si>
  <si>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</si>
  <si>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</si>
  <si>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</si>
  <si>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</si>
  <si>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</si>
  <si>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</si>
  <si>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</si>
  <si>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</si>
  <si>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</si>
  <si>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</si>
  <si>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</si>
  <si>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</si>
  <si>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</si>
  <si>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</si>
  <si>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</si>
  <si>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</si>
  <si>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</si>
  <si>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</si>
  <si>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</si>
  <si>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</si>
  <si>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</si>
  <si>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</si>
  <si>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</si>
  <si>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</si>
  <si>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</si>
  <si>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</si>
  <si>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</si>
  <si>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</si>
  <si>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</si>
  <si>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</si>
  <si>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</si>
  <si>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</si>
  <si>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</si>
  <si>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</si>
  <si>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</si>
  <si>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</si>
  <si>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</si>
  <si>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</si>
  <si>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</si>
  <si>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</si>
  <si>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</si>
  <si>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</si>
  <si>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</si>
  <si>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</si>
  <si>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</si>
  <si>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</si>
  <si>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</si>
  <si>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</si>
  <si>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</si>
  <si>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</si>
  <si>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</si>
  <si>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</si>
  <si>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</si>
  <si>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</si>
  <si>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</si>
  <si>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</si>
  <si>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</si>
  <si>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</si>
  <si>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</si>
  <si>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</si>
  <si>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</si>
  <si>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</si>
  <si>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</si>
  <si>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</si>
  <si>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</si>
  <si>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</si>
  <si>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</si>
  <si>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</si>
  <si>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</si>
  <si>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</si>
  <si>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</si>
  <si>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</si>
  <si>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</si>
  <si>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</si>
  <si>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</si>
  <si>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</si>
  <si>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</si>
  <si>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</si>
  <si>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</si>
  <si>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</si>
  <si>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</si>
  <si>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</si>
  <si>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</si>
  <si>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</si>
  <si>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</si>
  <si>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</si>
  <si>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</si>
  <si>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</si>
  <si>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</si>
  <si>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</si>
  <si>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</si>
  <si>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</si>
  <si>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</si>
  <si>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</si>
  <si>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</si>
  <si>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</si>
  <si>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</si>
  <si>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</si>
  <si>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</si>
  <si>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</si>
  <si>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</si>
  <si>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</si>
  <si>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</si>
  <si>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</si>
  <si>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</si>
  <si>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</si>
  <si>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</si>
  <si>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</si>
  <si>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</si>
  <si>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</si>
  <si>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</si>
  <si>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</si>
  <si>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</si>
  <si>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</si>
  <si>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</si>
  <si>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</si>
  <si>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</si>
  <si>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</si>
  <si>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</si>
  <si>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</si>
  <si>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</si>
  <si>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</si>
  <si>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</si>
  <si>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</si>
  <si>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</si>
  <si>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</si>
  <si>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</si>
  <si>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</si>
  <si>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</si>
  <si>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</si>
  <si>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</si>
  <si>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</si>
  <si>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</si>
  <si>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</si>
  <si>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</si>
  <si>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</si>
  <si>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</si>
  <si>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</si>
  <si>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</si>
  <si>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</si>
  <si>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</si>
  <si>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</si>
  <si>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</si>
  <si>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</si>
  <si>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</si>
  <si>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</si>
  <si>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</si>
  <si>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</si>
  <si>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</si>
  <si>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</si>
  <si>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</si>
  <si>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</si>
  <si>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</si>
  <si>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</si>
  <si>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</si>
  <si>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</si>
  <si>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</si>
  <si>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</si>
  <si>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</si>
  <si>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</si>
  <si>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</si>
  <si>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</si>
  <si>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</si>
  <si>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</si>
  <si>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</si>
  <si>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</si>
  <si>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</si>
  <si>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</si>
  <si>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</si>
  <si>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</si>
  <si>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</si>
  <si>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</si>
  <si>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</si>
  <si>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</si>
  <si>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</si>
  <si>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</si>
  <si>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</si>
  <si>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</si>
  <si>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</si>
  <si>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</si>
  <si>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</si>
  <si>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</si>
  <si>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</si>
  <si>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</si>
  <si>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</si>
  <si>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</si>
  <si>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</si>
  <si>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</si>
  <si>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</si>
  <si>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</si>
  <si>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</si>
  <si>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</si>
  <si>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</si>
  <si>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</si>
  <si>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</si>
  <si>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</si>
  <si>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</si>
  <si>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</si>
  <si>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</si>
  <si>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</si>
  <si>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</si>
  <si>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</si>
  <si>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</si>
  <si>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</si>
  <si>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</si>
  <si>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</si>
  <si>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</si>
  <si>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</si>
  <si>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</si>
  <si>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</si>
  <si>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</si>
  <si>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</si>
  <si>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</si>
  <si>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</si>
  <si>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</si>
  <si>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</si>
  <si>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</si>
  <si>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</si>
  <si>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</si>
  <si>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</si>
  <si>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</si>
  <si>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</si>
  <si>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</si>
  <si>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</si>
  <si>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</si>
  <si>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</si>
  <si>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</si>
  <si>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</si>
  <si>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</si>
  <si>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</si>
  <si>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</si>
  <si>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</si>
  <si>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</si>
  <si>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</si>
  <si>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</si>
  <si>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</si>
  <si>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</si>
  <si>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</si>
  <si>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</si>
  <si>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</si>
  <si>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</si>
  <si>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</si>
  <si>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</si>
  <si>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</si>
  <si>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</si>
  <si>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</si>
  <si>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</si>
  <si>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</si>
  <si>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</si>
  <si>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</si>
  <si>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</si>
  <si>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</si>
  <si>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</si>
  <si>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</si>
  <si>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</si>
  <si>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</si>
  <si>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</si>
  <si>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</si>
  <si>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</si>
  <si>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</si>
  <si>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</si>
  <si>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</si>
  <si>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</si>
  <si>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</si>
  <si>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</si>
  <si>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</si>
  <si>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</si>
  <si>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</si>
  <si>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</si>
  <si>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</si>
  <si>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</si>
  <si>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</si>
  <si>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</si>
  <si>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</si>
  <si>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</si>
  <si>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</si>
  <si>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</si>
  <si>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</si>
  <si>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</si>
  <si>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</si>
  <si>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</si>
  <si>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</si>
  <si>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</si>
  <si>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</si>
  <si>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</si>
  <si>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</si>
  <si>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</si>
  <si>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</si>
  <si>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</si>
  <si>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</si>
  <si>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</si>
  <si>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</si>
  <si>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</si>
  <si>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</si>
  <si>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</si>
  <si>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</si>
  <si>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</si>
  <si>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</si>
  <si>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</si>
  <si>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</si>
  <si>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</si>
  <si>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</si>
  <si>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</si>
  <si>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</si>
  <si>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</si>
  <si>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</si>
  <si>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</si>
  <si>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</si>
  <si>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</si>
  <si>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</si>
  <si>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</si>
  <si>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</si>
  <si>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</si>
  <si>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</si>
  <si>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</si>
  <si>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</si>
  <si>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</si>
  <si>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</si>
  <si>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</si>
  <si>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</si>
  <si>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</si>
  <si>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</si>
  <si>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</si>
  <si>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</si>
  <si>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</si>
  <si>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</si>
  <si>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</si>
  <si>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</si>
  <si>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</si>
  <si>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</si>
  <si>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</si>
  <si>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</si>
  <si>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</si>
  <si>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</si>
  <si>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</si>
  <si>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</si>
  <si>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</si>
  <si>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</si>
  <si>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</si>
  <si>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</si>
  <si>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</si>
  <si>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</si>
  <si>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</si>
  <si>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</si>
  <si>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</si>
  <si>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</si>
  <si>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</si>
  <si>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</si>
  <si>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</si>
  <si>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</si>
  <si>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</si>
  <si>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</si>
  <si>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</si>
  <si>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</si>
  <si>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</si>
  <si>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</si>
  <si>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</si>
  <si>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</si>
  <si>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</si>
  <si>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</si>
  <si>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</si>
  <si>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</si>
  <si>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</si>
  <si>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</si>
  <si>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</si>
  <si>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</si>
  <si>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</si>
  <si>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</si>
  <si>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</si>
  <si>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</si>
  <si>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</si>
  <si>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</si>
  <si>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</si>
  <si>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</si>
  <si>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</si>
  <si>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</si>
  <si>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</si>
  <si>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</si>
  <si>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</si>
  <si>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</si>
  <si>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</si>
  <si>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</si>
  <si>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</si>
  <si>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</si>
  <si>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</si>
  <si>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</si>
  <si>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</si>
  <si>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</si>
  <si>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</si>
  <si>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</si>
  <si>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</si>
  <si>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</si>
  <si>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</si>
  <si>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</si>
  <si>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</si>
  <si>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</si>
  <si>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</si>
  <si>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</si>
  <si>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</si>
  <si>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</si>
  <si>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</si>
  <si>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</si>
  <si>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</si>
  <si>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</si>
  <si>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</si>
  <si>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</si>
  <si>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</si>
  <si>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</si>
  <si>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</si>
  <si>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</si>
  <si>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</si>
  <si>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</si>
  <si>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</si>
  <si>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</si>
  <si>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</si>
  <si>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</si>
  <si>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</si>
  <si>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</si>
  <si>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</si>
  <si>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</si>
  <si>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</si>
  <si>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</si>
  <si>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</si>
  <si>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</si>
  <si>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</si>
  <si>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</si>
  <si>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</si>
  <si>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</si>
  <si>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</si>
  <si>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</si>
  <si>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</si>
  <si>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</si>
  <si>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</si>
  <si>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</si>
  <si>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</si>
  <si>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</si>
  <si>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</si>
  <si>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</si>
  <si>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</si>
  <si>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</si>
  <si>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</si>
  <si>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</si>
  <si>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</si>
  <si>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</si>
  <si>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</si>
  <si>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</si>
  <si>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</si>
  <si>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</si>
  <si>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</si>
  <si>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</si>
  <si>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</si>
  <si>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</si>
  <si>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</si>
  <si>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</si>
  <si>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</si>
  <si>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</si>
  <si>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</si>
  <si>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</si>
  <si>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</si>
  <si>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</si>
  <si>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</si>
  <si>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</si>
  <si>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</si>
  <si>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</si>
  <si>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</si>
  <si>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</si>
  <si>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</si>
  <si>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</si>
  <si>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</si>
  <si>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</si>
  <si>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</si>
  <si>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</si>
  <si>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</si>
  <si>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</si>
  <si>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</si>
  <si>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</si>
  <si>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</si>
  <si>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</si>
  <si>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</si>
  <si>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</si>
  <si>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</si>
  <si>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</si>
  <si>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</si>
  <si>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</si>
  <si>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</si>
  <si>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</si>
  <si>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</si>
  <si>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</si>
  <si>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</si>
  <si>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</si>
  <si>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</si>
  <si>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</si>
  <si>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</si>
  <si>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</si>
  <si>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</si>
  <si>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</si>
  <si>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</si>
  <si>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</si>
  <si>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</si>
  <si>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</si>
  <si>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</si>
  <si>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</si>
  <si>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</si>
  <si>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</si>
  <si>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</si>
  <si>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</si>
  <si>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</si>
  <si>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</si>
  <si>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</si>
  <si>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</si>
  <si>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</si>
  <si>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</si>
  <si>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</si>
  <si>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</si>
  <si>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</si>
  <si>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</si>
  <si>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</si>
  <si>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</si>
  <si>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</si>
  <si>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</si>
  <si>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</si>
  <si>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</si>
  <si>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</si>
  <si>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</si>
  <si>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</si>
  <si>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</si>
  <si>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</si>
  <si>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</si>
  <si>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</si>
  <si>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</si>
  <si>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</si>
  <si>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</si>
  <si>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</si>
  <si>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</si>
  <si>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</si>
  <si>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</si>
  <si>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</si>
  <si>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</si>
  <si>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</si>
  <si>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</si>
  <si>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</si>
  <si>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</si>
  <si>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</si>
  <si>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</si>
  <si>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</si>
  <si>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</si>
  <si>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</si>
  <si>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</si>
  <si>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</si>
  <si>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</si>
  <si>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</si>
  <si>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</si>
  <si>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</si>
  <si>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</si>
  <si>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</si>
  <si>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</si>
  <si>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</si>
  <si>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</si>
  <si>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</si>
  <si>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</si>
  <si>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</si>
  <si>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</si>
  <si>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</si>
  <si>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</si>
  <si>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</si>
  <si>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</si>
  <si>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</si>
  <si>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</si>
  <si>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</si>
  <si>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</si>
  <si>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</si>
  <si>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</si>
  <si>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</si>
  <si>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</si>
  <si>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</si>
  <si>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</si>
  <si>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</si>
  <si>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</si>
  <si>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</si>
  <si>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</si>
  <si>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</si>
  <si>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</si>
  <si>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</si>
  <si>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</si>
  <si>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</si>
  <si>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</si>
  <si>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</si>
  <si>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</si>
  <si>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</si>
  <si>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</si>
  <si>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</si>
  <si>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</si>
  <si>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</si>
  <si>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</si>
  <si>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</si>
  <si>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</si>
  <si>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</si>
  <si>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</si>
  <si>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</si>
  <si>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</si>
  <si>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</si>
  <si>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</si>
  <si>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</si>
  <si>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</si>
  <si>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</si>
  <si>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</si>
  <si>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</si>
  <si>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</si>
  <si>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</si>
  <si>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</si>
  <si>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</si>
  <si>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</si>
  <si>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</si>
  <si>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</si>
  <si>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</si>
  <si>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</si>
  <si>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</si>
  <si>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</si>
  <si>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</si>
  <si>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</si>
  <si>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</si>
  <si>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</si>
  <si>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</si>
  <si>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</si>
  <si>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</si>
  <si>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</si>
  <si>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</si>
  <si>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</si>
  <si>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</si>
  <si>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</si>
  <si>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</si>
  <si>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</si>
  <si>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</si>
  <si>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</si>
  <si>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</si>
  <si>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</si>
  <si>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</si>
  <si>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</si>
  <si>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</si>
  <si>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</si>
  <si>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</si>
  <si>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</si>
  <si>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</si>
  <si>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</si>
  <si>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</si>
  <si>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</si>
  <si>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</si>
  <si>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</si>
  <si>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</si>
  <si>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</si>
  <si>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</si>
  <si>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</si>
  <si>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</si>
  <si>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</si>
  <si>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</si>
  <si>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</si>
  <si>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</si>
  <si>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</si>
  <si>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</si>
  <si>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</si>
  <si>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</si>
  <si>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</si>
  <si>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</si>
  <si>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</si>
  <si>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</si>
  <si>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</si>
  <si>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</si>
  <si>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</si>
  <si>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</si>
  <si>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</si>
  <si>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</si>
  <si>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</si>
  <si>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</si>
  <si>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</si>
  <si>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</si>
  <si>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</si>
  <si>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</si>
  <si>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</si>
  <si>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</si>
  <si>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</si>
  <si>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</si>
  <si>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</si>
  <si>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</si>
  <si>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</si>
  <si>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</si>
  <si>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</si>
  <si>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</si>
  <si>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</si>
  <si>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</si>
  <si>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</si>
  <si>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</si>
  <si>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</si>
  <si>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</si>
  <si>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</si>
  <si>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</si>
  <si>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</si>
  <si>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</si>
  <si>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</si>
  <si>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</si>
  <si>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</si>
  <si>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</si>
  <si>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</si>
  <si>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</si>
  <si>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</si>
  <si>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</si>
  <si>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</si>
  <si>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</si>
  <si>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</si>
  <si>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</si>
  <si>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</si>
  <si>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</si>
  <si>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</si>
  <si>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</si>
  <si>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</si>
  <si>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</si>
  <si>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</si>
  <si>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</si>
  <si>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</si>
  <si>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</si>
  <si>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</si>
  <si>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</si>
  <si>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</si>
  <si>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</si>
  <si>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</si>
  <si>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</si>
  <si>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</si>
  <si>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</si>
  <si>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</si>
  <si>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</si>
  <si>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</si>
  <si>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</si>
  <si>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</si>
  <si>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</si>
  <si>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</si>
  <si>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</si>
  <si>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</si>
  <si>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</si>
  <si>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</si>
  <si>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</si>
  <si>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</si>
  <si>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</si>
  <si>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</si>
  <si>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</si>
  <si>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</si>
  <si>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</si>
  <si>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</si>
  <si>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</si>
  <si>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</si>
  <si>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</si>
  <si>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</si>
  <si>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</si>
  <si>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</si>
  <si>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</si>
  <si>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</si>
  <si>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</si>
  <si>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</si>
  <si>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</si>
  <si>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</si>
  <si>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</si>
  <si>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</si>
  <si>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</si>
  <si>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</si>
  <si>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</si>
  <si>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</si>
  <si>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</si>
  <si>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</si>
  <si>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</si>
  <si>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</si>
  <si>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</si>
  <si>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</si>
  <si>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</si>
  <si>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</si>
  <si>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</si>
  <si>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</si>
  <si>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</si>
  <si>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</si>
  <si>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</si>
  <si>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</si>
  <si>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</si>
  <si>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</si>
  <si>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</si>
  <si>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</si>
  <si>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</si>
  <si>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</si>
  <si>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</si>
  <si>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</si>
  <si>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</si>
  <si>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</si>
  <si>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</si>
  <si>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</si>
  <si>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</si>
  <si>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</si>
  <si>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</si>
  <si>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</si>
  <si>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</si>
  <si>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</si>
  <si>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</si>
  <si>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</si>
  <si>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</si>
  <si>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</si>
  <si>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</si>
  <si>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</si>
  <si>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</si>
  <si>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</si>
  <si>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</si>
  <si>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</si>
  <si>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</si>
  <si>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</si>
  <si>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</si>
  <si>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</si>
  <si>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</si>
  <si>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</si>
  <si>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</si>
  <si>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</si>
  <si>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</si>
  <si>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</si>
  <si>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</si>
  <si>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</si>
  <si>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</si>
  <si>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</si>
  <si>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</si>
  <si>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</si>
  <si>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</si>
  <si>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</si>
  <si>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</si>
  <si>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</si>
  <si>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</si>
  <si>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</si>
  <si>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</si>
  <si>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</si>
  <si>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</si>
  <si>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</si>
  <si>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</si>
  <si>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</si>
  <si>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</si>
  <si>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</si>
  <si>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</si>
  <si>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</si>
  <si>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</si>
  <si>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</si>
  <si>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</si>
  <si>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</si>
  <si>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</si>
  <si>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</si>
  <si>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</si>
  <si>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</si>
  <si>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</si>
  <si>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</si>
  <si>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</si>
  <si>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</si>
  <si>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</si>
  <si>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</si>
  <si>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</si>
  <si>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</si>
  <si>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</si>
  <si>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</si>
  <si>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</si>
  <si>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</si>
  <si>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</si>
  <si>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</si>
  <si>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</si>
  <si>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</si>
  <si>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</si>
  <si>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</si>
  <si>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</si>
  <si>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</si>
  <si>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</si>
  <si>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</si>
  <si>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</si>
  <si>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</si>
  <si>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</si>
  <si>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</si>
  <si>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</si>
  <si>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</si>
  <si>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</si>
  <si>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</si>
  <si>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</si>
  <si>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</si>
  <si>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</si>
  <si>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</si>
  <si>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</si>
  <si>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</si>
  <si>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</si>
  <si>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</si>
  <si>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</si>
  <si>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</si>
  <si>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</si>
  <si>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</si>
  <si>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</si>
  <si>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</si>
  <si>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</si>
  <si>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</si>
  <si>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</si>
  <si>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</si>
  <si>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</si>
  <si>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</si>
  <si>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</si>
  <si>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</si>
  <si>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</si>
  <si>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</si>
  <si>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</si>
  <si>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</si>
  <si>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</si>
  <si>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</si>
  <si>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</si>
  <si>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</si>
  <si>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</si>
  <si>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</si>
  <si>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</si>
  <si>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</si>
  <si>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</si>
  <si>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</si>
  <si>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</si>
  <si>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</si>
  <si>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</si>
  <si>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</si>
  <si>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</si>
  <si>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</si>
  <si>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</si>
  <si>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</si>
  <si>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</si>
  <si>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</si>
  <si>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</si>
  <si>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</si>
  <si>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</si>
  <si>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</si>
  <si>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</si>
  <si>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</si>
  <si>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</si>
  <si>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</si>
  <si>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</si>
  <si>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</si>
  <si>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</si>
  <si>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</si>
  <si>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</si>
  <si>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</si>
  <si>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</si>
  <si>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</si>
  <si>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</si>
  <si>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</si>
  <si>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</si>
  <si>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</si>
  <si>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</si>
  <si>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</si>
  <si>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</si>
  <si>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</si>
  <si>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</si>
  <si>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</si>
  <si>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</si>
  <si>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</si>
  <si>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</si>
  <si>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</si>
  <si>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</si>
  <si>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</si>
  <si>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</si>
  <si>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</si>
  <si>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</si>
  <si>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</si>
  <si>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</si>
  <si>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</si>
  <si>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</si>
  <si>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</si>
  <si>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</si>
  <si>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</si>
  <si>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</si>
  <si>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</si>
  <si>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</si>
  <si>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</si>
  <si>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</si>
  <si>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</si>
  <si>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</si>
  <si>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</si>
  <si>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</si>
  <si>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</si>
  <si>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</si>
  <si>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</si>
  <si>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</si>
  <si>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</si>
  <si>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</si>
  <si>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</si>
  <si>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</si>
  <si>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</si>
  <si>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</si>
  <si>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</si>
  <si>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</si>
  <si>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</si>
  <si>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</si>
  <si>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</si>
  <si>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</si>
  <si>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</si>
  <si>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</si>
  <si>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</si>
  <si>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</si>
  <si>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</si>
  <si>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</si>
  <si>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</si>
  <si>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</si>
  <si>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</si>
  <si>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</si>
  <si>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</si>
  <si>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</si>
  <si>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</si>
  <si>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</si>
  <si>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</si>
  <si>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</si>
  <si>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</si>
  <si>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</si>
  <si>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</si>
  <si>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</si>
  <si>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</si>
  <si>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</si>
  <si>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</si>
  <si>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</si>
  <si>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</si>
  <si>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</si>
  <si>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</si>
  <si>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</si>
  <si>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</si>
  <si>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</si>
  <si>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</si>
  <si>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</si>
  <si>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</si>
  <si>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</si>
  <si>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</si>
  <si>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</si>
  <si>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</si>
  <si>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</si>
  <si>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</si>
  <si>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</si>
  <si>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</si>
  <si>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</si>
  <si>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</si>
  <si>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</si>
  <si>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</si>
  <si>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</si>
  <si>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</si>
  <si>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</si>
  <si>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</si>
  <si>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</si>
  <si>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</si>
  <si>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</si>
  <si>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</si>
  <si>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</si>
  <si>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</si>
  <si>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</si>
  <si>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</si>
  <si>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</si>
  <si>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</si>
  <si>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</si>
  <si>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</si>
  <si>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</si>
  <si>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</si>
  <si>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</si>
  <si>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</si>
  <si>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</si>
  <si>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</si>
  <si>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</si>
  <si>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</si>
  <si>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</si>
  <si>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</si>
  <si>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</si>
  <si>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</si>
  <si>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</si>
  <si>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</si>
  <si>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</si>
  <si>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</si>
  <si>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</si>
  <si>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</si>
  <si>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</si>
  <si>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</si>
  <si>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</si>
  <si>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</si>
  <si>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</si>
  <si>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</si>
  <si>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</si>
  <si>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</si>
  <si>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</si>
  <si>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</si>
  <si>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</si>
  <si>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</si>
  <si>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</si>
  <si>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</si>
  <si>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</si>
  <si>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</si>
  <si>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</si>
  <si>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</si>
  <si>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</si>
  <si>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</si>
  <si>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</si>
  <si>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</si>
  <si>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</si>
  <si>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</si>
  <si>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</si>
  <si>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</si>
  <si>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</si>
  <si>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</si>
  <si>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</si>
  <si>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</si>
  <si>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</si>
  <si>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</si>
  <si>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</si>
  <si>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</si>
  <si>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</si>
  <si>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</si>
  <si>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</si>
  <si>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</si>
  <si>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</si>
  <si>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</si>
  <si>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</si>
  <si>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</si>
  <si>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</si>
  <si>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</si>
  <si>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</si>
  <si>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</si>
  <si>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</si>
  <si>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</si>
  <si>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</si>
  <si>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</si>
  <si>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</si>
  <si>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</si>
  <si>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</si>
  <si>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</si>
  <si>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</si>
  <si>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</si>
  <si>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</si>
  <si>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</si>
  <si>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</si>
  <si>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</si>
  <si>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</si>
  <si>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</si>
  <si>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</si>
  <si>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</si>
  <si>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</si>
  <si>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</si>
  <si>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</si>
  <si>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</si>
  <si>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</si>
  <si>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</si>
  <si>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</si>
  <si>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</si>
  <si>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</si>
  <si>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</si>
  <si>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</si>
  <si>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</si>
  <si>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</si>
  <si>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</si>
  <si>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</si>
  <si>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</si>
  <si>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</si>
  <si>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</si>
  <si>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</si>
  <si>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</si>
  <si>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</si>
  <si>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</si>
  <si>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</si>
  <si>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</si>
  <si>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</si>
  <si>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</si>
  <si>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</si>
  <si>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</si>
  <si>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</si>
  <si>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</si>
  <si>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</si>
  <si>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</si>
  <si>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</si>
  <si>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</si>
  <si>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</si>
  <si>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</si>
  <si>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</si>
  <si>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</si>
  <si>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</si>
  <si>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</si>
  <si>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</si>
  <si>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</si>
  <si>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</si>
  <si>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</si>
  <si>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</si>
  <si>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</si>
  <si>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</si>
  <si>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</si>
  <si>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</si>
  <si>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</si>
  <si>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</si>
  <si>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</si>
  <si>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</si>
  <si>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</si>
  <si>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</si>
  <si>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</si>
  <si>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</si>
  <si>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</si>
  <si>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</si>
  <si>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</si>
  <si>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</si>
  <si>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</si>
  <si>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</si>
  <si>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</si>
  <si>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</si>
  <si>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</si>
  <si>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</si>
  <si>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</si>
  <si>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</si>
  <si>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</si>
  <si>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</si>
  <si>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</si>
  <si>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</si>
  <si>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</si>
  <si>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</si>
  <si>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</si>
  <si>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</si>
  <si>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</si>
  <si>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</si>
  <si>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</si>
  <si>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</si>
  <si>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</si>
  <si>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</si>
  <si>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</si>
  <si>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</si>
  <si>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</si>
  <si>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</si>
  <si>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</si>
  <si>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</si>
  <si>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</si>
  <si>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</si>
  <si>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</si>
  <si>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</si>
  <si>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</si>
  <si>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</si>
  <si>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</si>
  <si>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</si>
  <si>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</si>
  <si>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</si>
  <si>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</si>
  <si>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</si>
  <si>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</si>
  <si>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</si>
  <si>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</si>
  <si>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</si>
  <si>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</si>
  <si>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</si>
  <si>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</si>
  <si>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</si>
  <si>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</si>
  <si>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</si>
  <si>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</si>
  <si>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</si>
  <si>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</si>
  <si>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</si>
  <si>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</si>
  <si>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</si>
  <si>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</si>
  <si>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</si>
  <si>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</si>
  <si>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</si>
  <si>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</si>
  <si>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</si>
  <si>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</si>
  <si>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</si>
  <si>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</si>
  <si>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</si>
  <si>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</si>
  <si>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</si>
  <si>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</si>
  <si>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</si>
  <si>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</si>
  <si>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</si>
  <si>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</si>
  <si>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</si>
  <si>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</si>
  <si>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</si>
  <si>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</si>
  <si>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</si>
  <si>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</si>
  <si>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</si>
  <si>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</si>
  <si>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</si>
  <si>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</si>
  <si>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</si>
  <si>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</si>
  <si>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</si>
  <si>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</si>
  <si>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</si>
  <si>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</si>
  <si>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</si>
  <si>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</si>
  <si>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</si>
  <si>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</si>
  <si>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</si>
  <si>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</si>
  <si>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</si>
  <si>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</si>
  <si>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</si>
  <si>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</si>
  <si>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</si>
  <si>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</si>
  <si>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</si>
  <si>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</si>
  <si>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</si>
  <si>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</si>
  <si>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</si>
  <si>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</si>
  <si>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</si>
  <si>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</si>
  <si>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</si>
  <si>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</si>
  <si>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</si>
  <si>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</si>
  <si>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</si>
  <si>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</si>
  <si>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</si>
  <si>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</si>
  <si>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</si>
  <si>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</si>
  <si>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</si>
  <si>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</si>
  <si>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</si>
  <si>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</si>
  <si>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</si>
  <si>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</si>
  <si>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</si>
  <si>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</si>
  <si>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</si>
  <si>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</si>
  <si>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</si>
  <si>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</si>
  <si>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</si>
  <si>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</si>
  <si>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</si>
  <si>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</si>
  <si>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</si>
  <si>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</si>
  <si>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</si>
  <si>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</si>
  <si>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</si>
  <si>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</si>
  <si>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</si>
  <si>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</si>
  <si>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</si>
  <si>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</si>
  <si>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</si>
  <si>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</si>
  <si>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</si>
  <si>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</si>
  <si>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</si>
  <si>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</si>
  <si>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</si>
  <si>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</si>
  <si>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</si>
  <si>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</si>
  <si>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</si>
  <si>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</si>
  <si>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</si>
  <si>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</si>
  <si>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</si>
  <si>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</si>
  <si>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</si>
  <si>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</si>
  <si>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</si>
  <si>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</si>
  <si>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</si>
  <si>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</si>
  <si>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</si>
  <si>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</si>
  <si>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</si>
  <si>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</si>
  <si>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</si>
  <si>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</si>
  <si>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</si>
  <si>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</si>
  <si>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</si>
  <si>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</si>
  <si>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</si>
  <si>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</si>
  <si>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</si>
  <si>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</si>
  <si>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</si>
  <si>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</si>
  <si>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</si>
  <si>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</si>
  <si>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</si>
  <si>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</si>
  <si>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</si>
  <si>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</si>
  <si>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</si>
  <si>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</si>
  <si>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</si>
  <si>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</si>
  <si>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</si>
  <si>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</si>
  <si>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</si>
  <si>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</si>
  <si>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</si>
  <si>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</si>
  <si>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</si>
  <si>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</si>
  <si>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</si>
  <si>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</si>
  <si>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</si>
  <si>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</si>
  <si>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</si>
  <si>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</si>
  <si>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</si>
  <si>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</si>
  <si>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</si>
  <si>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</si>
  <si>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</si>
  <si>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</si>
  <si>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</si>
  <si>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</si>
  <si>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</si>
  <si>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</si>
  <si>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</si>
  <si>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</si>
  <si>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</si>
  <si>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</si>
  <si>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</si>
  <si>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</si>
  <si>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</si>
  <si>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</si>
  <si>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</si>
  <si>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</si>
  <si>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</si>
  <si>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</si>
  <si>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</si>
  <si>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</si>
  <si>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</si>
  <si>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</si>
  <si>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</si>
  <si>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</si>
  <si>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</si>
  <si>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</si>
  <si>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</si>
  <si>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</si>
  <si>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</si>
  <si>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</si>
  <si>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</si>
  <si>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</si>
  <si>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</si>
  <si>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</si>
  <si>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</si>
  <si>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</si>
  <si>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</si>
  <si>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</si>
  <si>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</si>
  <si>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</si>
  <si>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</si>
  <si>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</si>
  <si>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</si>
  <si>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</si>
  <si>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</si>
  <si>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</si>
  <si>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</si>
  <si>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</si>
  <si>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</si>
  <si>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</si>
  <si>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</si>
  <si>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</si>
  <si>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</si>
  <si>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</si>
  <si>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</si>
  <si>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</si>
  <si>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</si>
  <si>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</si>
  <si>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</si>
  <si>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</si>
  <si>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</si>
  <si>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</si>
  <si>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</si>
  <si>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</si>
  <si>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</si>
  <si>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</si>
  <si>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</si>
  <si>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</si>
  <si>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</si>
  <si>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</si>
  <si>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</si>
  <si>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</si>
  <si>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</si>
  <si>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</si>
  <si>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</si>
  <si>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</si>
  <si>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</si>
  <si>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</si>
  <si>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</si>
  <si>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</si>
  <si>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</si>
  <si>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</si>
  <si>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</si>
  <si>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</si>
  <si>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</si>
  <si>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</si>
  <si>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</si>
  <si>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</si>
  <si>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</si>
  <si>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</si>
  <si>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</si>
  <si>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</si>
  <si>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</si>
  <si>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</si>
  <si>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</si>
  <si>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</si>
  <si>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</si>
  <si>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</si>
  <si>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</si>
  <si>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</si>
  <si>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</si>
  <si>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</si>
  <si>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</si>
  <si>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</si>
  <si>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</si>
  <si>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</si>
  <si>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</si>
  <si>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</si>
  <si>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</si>
  <si>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</si>
  <si>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</si>
  <si>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</si>
  <si>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</si>
  <si>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</si>
  <si>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</si>
  <si>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</si>
  <si>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</si>
  <si>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</si>
  <si>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</si>
  <si>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</si>
  <si>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</si>
  <si>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</si>
  <si>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</si>
  <si>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</si>
  <si>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</si>
  <si>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</si>
  <si>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</si>
  <si>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</si>
  <si>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</si>
  <si>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</si>
  <si>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</si>
  <si>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</si>
  <si>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</si>
  <si>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</si>
  <si>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</si>
  <si>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</si>
  <si>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</si>
  <si>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</si>
  <si>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</si>
  <si>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</si>
  <si>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</si>
  <si>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</si>
  <si>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</si>
  <si>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</si>
  <si>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</si>
  <si>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</si>
  <si>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</si>
  <si>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</si>
  <si>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</si>
  <si>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</si>
  <si>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</si>
  <si>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</si>
  <si>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</si>
  <si>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</si>
  <si>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</si>
  <si>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</si>
  <si>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</si>
  <si>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</si>
  <si>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</si>
  <si>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</si>
  <si>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</si>
  <si>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</si>
  <si>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</si>
  <si>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</si>
  <si>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</si>
  <si>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</si>
  <si>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</si>
  <si>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</si>
  <si>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</si>
  <si>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</si>
  <si>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</si>
  <si>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</si>
  <si>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</si>
  <si>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</si>
  <si>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</si>
  <si>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</si>
  <si>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</si>
  <si>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</si>
  <si>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</si>
  <si>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</si>
  <si>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</si>
  <si>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</si>
  <si>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</si>
  <si>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</si>
  <si>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</si>
  <si>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</si>
  <si>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</si>
  <si>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</si>
  <si>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</si>
  <si>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</si>
  <si>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</si>
  <si>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</si>
  <si>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</si>
  <si>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</si>
  <si>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</si>
  <si>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</si>
  <si>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</si>
  <si>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</si>
  <si>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</si>
  <si>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</si>
  <si>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</si>
  <si>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</si>
  <si>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</si>
  <si>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</si>
  <si>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</si>
  <si>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</si>
  <si>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</si>
  <si>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</si>
  <si>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</si>
  <si>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</si>
  <si>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</si>
  <si>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</si>
  <si>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</si>
  <si>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</si>
  <si>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</si>
  <si>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</si>
  <si>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</si>
  <si>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</si>
  <si>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</si>
  <si>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</si>
  <si>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</si>
  <si>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</si>
  <si>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</si>
  <si>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</si>
  <si>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</si>
  <si>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</si>
  <si>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</si>
  <si>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</si>
  <si>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</si>
  <si>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</si>
  <si>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</si>
  <si>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</si>
  <si>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</si>
  <si>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</si>
  <si>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</si>
  <si>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</si>
  <si>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</si>
  <si>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</si>
  <si>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</si>
  <si>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</si>
  <si>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</si>
  <si>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</si>
  <si>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</si>
  <si>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</si>
  <si>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</si>
  <si>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</si>
  <si>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</si>
  <si>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</si>
  <si>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</si>
  <si>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</si>
  <si>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</si>
  <si>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</si>
  <si>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</si>
  <si>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</si>
  <si>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</si>
  <si>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</si>
  <si>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</si>
  <si>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</si>
  <si>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</si>
  <si>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</si>
  <si>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</si>
  <si>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</si>
  <si>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</si>
  <si>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</si>
  <si>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</si>
  <si>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</si>
  <si>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</si>
  <si>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</si>
  <si>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</si>
  <si>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</si>
  <si>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</si>
  <si>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</si>
  <si>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</si>
  <si>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</si>
  <si>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</si>
  <si>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</si>
  <si>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</si>
  <si>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</si>
  <si>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</si>
  <si>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</si>
  <si>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</si>
  <si>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</si>
  <si>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</si>
  <si>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</si>
  <si>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</si>
  <si>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</si>
  <si>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</si>
  <si>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</si>
  <si>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</si>
  <si>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</si>
  <si>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</si>
  <si>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</si>
  <si>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</si>
  <si>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</si>
  <si>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</si>
  <si>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</si>
  <si>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</si>
  <si>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</si>
  <si>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</si>
  <si>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</si>
  <si>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</si>
  <si>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</si>
  <si>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</si>
  <si>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</si>
  <si>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</si>
  <si>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</si>
  <si>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</si>
  <si>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</si>
  <si>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</si>
  <si>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</si>
  <si>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</si>
  <si>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</si>
  <si>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</si>
  <si>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</si>
  <si>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</si>
  <si>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</si>
  <si>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</si>
  <si>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</si>
  <si>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</si>
  <si>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</si>
  <si>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</si>
  <si>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</si>
  <si>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</si>
  <si>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</si>
  <si>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</si>
  <si>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</si>
  <si>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</si>
  <si>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</si>
  <si>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</si>
  <si>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</si>
  <si>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</si>
  <si>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</si>
  <si>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</si>
  <si>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</si>
  <si>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</si>
  <si>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</si>
  <si>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</si>
  <si>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</si>
  <si>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</si>
  <si>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</si>
  <si>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</si>
  <si>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</si>
  <si>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</si>
  <si>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</si>
  <si>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</si>
  <si>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</si>
  <si>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</si>
  <si>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</si>
  <si>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</si>
  <si>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</si>
  <si>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</si>
  <si>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</si>
  <si>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</si>
  <si>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</si>
  <si>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</si>
  <si>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</si>
  <si>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</si>
  <si>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</si>
  <si>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</si>
  <si>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</si>
  <si>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</si>
  <si>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</si>
  <si>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</si>
  <si>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</si>
  <si>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</si>
  <si>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</si>
  <si>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</si>
  <si>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</si>
  <si>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</si>
  <si>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</si>
  <si>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</si>
  <si>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</si>
  <si>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</si>
  <si>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</si>
  <si>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</si>
  <si>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</si>
  <si>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</si>
  <si>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</si>
  <si>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</si>
  <si>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</si>
  <si>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</si>
  <si>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</si>
  <si>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</si>
  <si>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</si>
  <si>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</si>
  <si>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</si>
  <si>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</si>
  <si>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</si>
  <si>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</si>
  <si>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</si>
  <si>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</si>
  <si>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</si>
  <si>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</si>
  <si>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</si>
  <si>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</si>
  <si>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</si>
  <si>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</si>
  <si>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</si>
  <si>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</si>
  <si>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</si>
  <si>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</si>
  <si>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</si>
  <si>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</si>
  <si>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</si>
  <si>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</si>
  <si>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</si>
  <si>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</si>
  <si>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</si>
  <si>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</si>
  <si>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</si>
  <si>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</si>
  <si>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</si>
  <si>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</si>
  <si>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</si>
  <si>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</si>
  <si>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</si>
  <si>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</si>
  <si>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</si>
  <si>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</si>
  <si>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</si>
  <si>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</si>
  <si>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</si>
  <si>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</si>
  <si>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</si>
  <si>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</si>
  <si>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</si>
  <si>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</si>
  <si>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</si>
  <si>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</si>
  <si>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</si>
  <si>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</si>
  <si>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</si>
  <si>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</si>
  <si>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</si>
  <si>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</si>
  <si>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</si>
  <si>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</si>
  <si>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</si>
  <si>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</si>
  <si>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</si>
  <si>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</si>
  <si>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</si>
  <si>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</si>
  <si>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</si>
  <si>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</si>
  <si>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</si>
  <si>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</si>
  <si>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</si>
  <si>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</si>
  <si>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</si>
  <si>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</si>
  <si>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</si>
  <si>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</si>
  <si>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</si>
  <si>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</si>
  <si>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</si>
  <si>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</si>
  <si>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</si>
  <si>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</si>
  <si>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</si>
  <si>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</si>
  <si>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</si>
  <si>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</si>
  <si>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</si>
  <si>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</si>
  <si>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</si>
  <si>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</si>
  <si>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</si>
  <si>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</si>
  <si>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</si>
  <si>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</si>
  <si>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</si>
  <si>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</si>
  <si>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</si>
  <si>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</si>
  <si>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</si>
  <si>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</si>
  <si>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</si>
  <si>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</si>
  <si>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</si>
  <si>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</si>
  <si>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</si>
  <si>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</si>
  <si>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</si>
  <si>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</si>
  <si>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</si>
  <si>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</si>
  <si>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</si>
  <si>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</si>
  <si>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</si>
  <si>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</si>
  <si>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</si>
  <si>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</si>
  <si>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</si>
  <si>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</si>
  <si>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</si>
  <si>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</si>
  <si>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</si>
  <si>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</si>
  <si>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</si>
  <si>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</si>
  <si>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</si>
  <si>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</si>
  <si>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</si>
  <si>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</si>
  <si>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</si>
  <si>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</si>
  <si>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</si>
  <si>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</si>
  <si>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</si>
  <si>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</si>
  <si>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</si>
  <si>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</si>
  <si>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</si>
  <si>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</si>
  <si>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</si>
  <si>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</si>
  <si>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</si>
  <si>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</si>
  <si>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</si>
  <si>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</si>
  <si>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</si>
  <si>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</si>
  <si>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</si>
  <si>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</si>
  <si>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</si>
  <si>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</si>
  <si>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</si>
  <si>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</si>
  <si>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</si>
  <si>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</si>
  <si>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</si>
  <si>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</si>
  <si>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</si>
  <si>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</si>
  <si>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</si>
  <si>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</si>
  <si>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</si>
  <si>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</si>
  <si>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</si>
  <si>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</si>
  <si>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</si>
  <si>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</si>
  <si>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</si>
  <si>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</si>
  <si>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</si>
  <si>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</si>
  <si>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</si>
  <si>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</si>
  <si>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</si>
  <si>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</si>
  <si>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</si>
  <si>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</si>
  <si>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</si>
  <si>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</si>
  <si>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</si>
  <si>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</si>
  <si>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</si>
  <si>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</si>
  <si>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</si>
  <si>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</si>
  <si>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</si>
  <si>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</si>
  <si>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</si>
  <si>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</si>
  <si>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</si>
  <si>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</si>
  <si>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</si>
  <si>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</si>
  <si>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</si>
  <si>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</si>
  <si>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</si>
  <si>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</si>
  <si>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</si>
  <si>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</si>
  <si>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</si>
  <si>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</si>
  <si>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</si>
  <si>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</si>
  <si>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</si>
  <si>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</si>
  <si>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</si>
  <si>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</si>
  <si>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</si>
  <si>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</si>
  <si>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</si>
  <si>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</si>
  <si>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</si>
  <si>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</si>
  <si>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</si>
  <si>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</si>
  <si>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</si>
  <si>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</si>
  <si>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</si>
  <si>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</si>
  <si>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</si>
  <si>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</si>
  <si>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</si>
  <si>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</si>
  <si>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</si>
  <si>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</si>
  <si>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</si>
  <si>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</si>
  <si>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</si>
  <si>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</si>
  <si>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</si>
  <si>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</si>
  <si>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</si>
  <si>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</si>
  <si>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</si>
  <si>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</si>
  <si>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</si>
  <si>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</si>
  <si>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</si>
  <si>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</si>
  <si>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</si>
  <si>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</si>
  <si>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</si>
  <si>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</si>
  <si>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</si>
  <si>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</si>
  <si>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</si>
  <si>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</si>
  <si>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</si>
  <si>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</si>
  <si>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</si>
  <si>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</si>
  <si>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</si>
  <si>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</si>
  <si>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</si>
  <si>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</si>
  <si>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</si>
  <si>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</si>
  <si>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</si>
  <si>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</si>
  <si>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</si>
  <si>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</si>
  <si>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</si>
  <si>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</si>
  <si>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</si>
  <si>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</si>
  <si>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</si>
  <si>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</si>
  <si>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</si>
  <si>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</si>
  <si>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</si>
  <si>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</si>
  <si>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</si>
  <si>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</si>
  <si>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</si>
  <si>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</si>
  <si>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</si>
  <si>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</si>
  <si>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</si>
  <si>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</si>
  <si>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</si>
  <si>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</si>
  <si>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</si>
  <si>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</si>
  <si>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</si>
  <si>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</si>
  <si>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</si>
  <si>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</si>
  <si>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</si>
  <si>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</si>
  <si>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</si>
  <si>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</si>
  <si>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</si>
  <si>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</si>
  <si>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</si>
  <si>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</si>
  <si>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</si>
  <si>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</si>
  <si>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</si>
  <si>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</si>
  <si>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</si>
  <si>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</si>
  <si>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</si>
  <si>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</si>
  <si>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</si>
  <si>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</si>
  <si>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</si>
  <si>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</si>
  <si>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</si>
  <si>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</si>
  <si>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</si>
  <si>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</si>
  <si>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</si>
  <si>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</si>
  <si>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</si>
  <si>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</si>
  <si>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</si>
  <si>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</si>
  <si>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</si>
  <si>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</si>
  <si>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</si>
  <si>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</si>
  <si>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</si>
  <si>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</si>
  <si>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</si>
  <si>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</si>
  <si>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</si>
  <si>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</si>
  <si>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</si>
  <si>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</si>
  <si>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</si>
  <si>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</si>
  <si>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</si>
  <si>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</si>
  <si>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</si>
  <si>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</si>
  <si>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</si>
  <si>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</si>
  <si>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</si>
  <si>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</si>
  <si>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</si>
  <si>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</si>
  <si>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</si>
  <si>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</si>
  <si>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</si>
  <si>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</si>
  <si>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</si>
  <si>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</si>
  <si>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</si>
  <si>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</si>
  <si>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</si>
  <si>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</si>
  <si>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</si>
  <si>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</si>
  <si>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</si>
  <si>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</si>
  <si>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</si>
  <si>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</si>
  <si>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</si>
  <si>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</si>
  <si>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</si>
  <si>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</si>
  <si>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</si>
  <si>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</si>
  <si>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</si>
  <si>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</si>
  <si>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</si>
  <si>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</si>
  <si>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</si>
  <si>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</si>
  <si>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</si>
  <si>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</si>
  <si>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</si>
  <si>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</si>
  <si>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</si>
  <si>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</si>
  <si>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</si>
  <si>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</si>
  <si>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</si>
  <si>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</si>
  <si>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</si>
  <si>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</si>
  <si>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</si>
  <si>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</si>
  <si>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</si>
  <si>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</si>
  <si>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</si>
  <si>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</si>
  <si>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</si>
  <si>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</si>
  <si>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</si>
  <si>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</si>
  <si>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</si>
  <si>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</si>
  <si>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</si>
  <si>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</si>
  <si>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</si>
  <si>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</si>
  <si>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</si>
  <si>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</si>
  <si>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</si>
  <si>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</si>
  <si>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</si>
  <si>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</si>
  <si>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</si>
  <si>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</si>
  <si>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</si>
  <si>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</si>
  <si>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</si>
  <si>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</si>
  <si>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</si>
  <si>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</si>
  <si>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</si>
  <si>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</si>
  <si>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</si>
  <si>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</si>
  <si>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</si>
  <si>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</si>
  <si>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</si>
  <si>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</si>
  <si>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</si>
  <si>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</si>
  <si>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</si>
  <si>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</si>
  <si>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</si>
  <si>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</si>
  <si>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</si>
  <si>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</si>
  <si>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</si>
  <si>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</si>
  <si>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</si>
  <si>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</si>
  <si>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</si>
  <si>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</si>
  <si>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</si>
  <si>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</si>
  <si>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</si>
  <si>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</si>
  <si>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</si>
  <si>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</si>
  <si>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</si>
  <si>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</si>
  <si>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</si>
  <si>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</si>
  <si>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</si>
  <si>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</si>
  <si>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</si>
  <si>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</si>
  <si>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</si>
  <si>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</si>
  <si>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</si>
  <si>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</si>
  <si>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</si>
  <si>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</si>
  <si>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</si>
  <si>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</si>
  <si>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</si>
  <si>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</si>
  <si>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</si>
  <si>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</si>
  <si>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</si>
  <si>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</si>
  <si>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</si>
  <si>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</si>
  <si>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</si>
  <si>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</si>
  <si>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</si>
  <si>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</si>
  <si>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</si>
  <si>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</si>
  <si>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</si>
  <si>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</si>
  <si>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</si>
  <si>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</si>
  <si>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</si>
  <si>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</si>
  <si>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</si>
  <si>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</si>
  <si>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</si>
  <si>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</si>
  <si>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</si>
  <si>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</si>
  <si>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</si>
  <si>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</si>
  <si>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</si>
  <si>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</si>
  <si>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</si>
  <si>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</si>
  <si>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</si>
  <si>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</si>
  <si>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</si>
  <si>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</si>
  <si>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</si>
  <si>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</si>
  <si>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</si>
  <si>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</si>
  <si>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</si>
  <si>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</si>
  <si>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</si>
  <si>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</si>
  <si>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</si>
  <si>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</si>
  <si>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</si>
  <si>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</si>
  <si>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</si>
  <si>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</si>
  <si>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</si>
  <si>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</si>
  <si>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</si>
  <si>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</si>
  <si>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</si>
  <si>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</si>
  <si>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</si>
  <si>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</si>
  <si>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</si>
  <si>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</si>
  <si>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</si>
  <si>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</si>
  <si>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</si>
  <si>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</si>
  <si>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</si>
  <si>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</si>
  <si>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</si>
  <si>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</si>
  <si>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</si>
  <si>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</si>
  <si>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</si>
  <si>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</si>
  <si>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</si>
  <si>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</si>
  <si>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</si>
  <si>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</si>
  <si>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</si>
  <si>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</si>
  <si>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</si>
  <si>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</si>
  <si>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</si>
  <si>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</si>
  <si>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</si>
  <si>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</si>
  <si>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</si>
  <si>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</si>
  <si>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</si>
  <si>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</si>
  <si>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</si>
  <si>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</si>
  <si>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</si>
  <si>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</si>
  <si>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</si>
  <si>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</si>
  <si>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</si>
  <si>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</si>
  <si>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</si>
  <si>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</si>
  <si>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</si>
  <si>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</si>
  <si>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</si>
  <si>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</si>
  <si>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</si>
  <si>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</si>
  <si>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</si>
  <si>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</si>
  <si>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</si>
  <si>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</si>
  <si>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</si>
  <si>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</si>
  <si>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</si>
  <si>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</si>
  <si>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</si>
  <si>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</si>
  <si>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</si>
  <si>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</si>
  <si>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</si>
  <si>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</si>
  <si>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</si>
  <si>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</si>
  <si>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</si>
  <si>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</si>
  <si>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</si>
  <si>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</si>
  <si>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</si>
  <si>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</si>
  <si>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</si>
  <si>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</si>
  <si>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</si>
  <si>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</si>
  <si>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</si>
  <si>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</si>
  <si>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</si>
  <si>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</si>
  <si>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</si>
  <si>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</si>
  <si>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</si>
  <si>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</si>
  <si>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</si>
  <si>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</si>
  <si>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</si>
  <si>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</si>
  <si>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</si>
  <si>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</si>
  <si>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</si>
  <si>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</si>
  <si>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</si>
  <si>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</si>
  <si>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</si>
  <si>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</si>
  <si>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</si>
  <si>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</si>
  <si>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</si>
  <si>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</si>
  <si>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</si>
  <si>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</si>
  <si>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</si>
  <si>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</si>
  <si>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</si>
  <si>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</si>
  <si>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</si>
  <si>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</si>
  <si>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</si>
  <si>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</si>
  <si>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</si>
  <si>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</si>
  <si>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</si>
  <si>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</si>
  <si>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</si>
  <si>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</si>
  <si>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</si>
  <si>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</si>
  <si>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</si>
  <si>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</si>
  <si>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</si>
  <si>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</si>
  <si>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</si>
  <si>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</si>
  <si>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</si>
  <si>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</si>
  <si>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</si>
  <si>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</si>
  <si>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</si>
  <si>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</si>
  <si>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</si>
  <si>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</si>
  <si>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</si>
  <si>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</si>
  <si>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</si>
  <si>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</si>
  <si>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</si>
  <si>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</si>
  <si>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</si>
  <si>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</si>
  <si>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</si>
  <si>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</si>
  <si>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</si>
  <si>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</si>
  <si>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</si>
  <si>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</si>
  <si>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</si>
  <si>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</si>
  <si>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</si>
  <si>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</si>
  <si>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</si>
  <si>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</si>
  <si>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</si>
  <si>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</si>
  <si>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</si>
  <si>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</si>
  <si>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</si>
  <si>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</si>
  <si>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</si>
  <si>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</si>
  <si>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</si>
  <si>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</si>
  <si>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</si>
  <si>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</si>
  <si>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</si>
  <si>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</si>
  <si>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</si>
  <si>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</si>
  <si>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</si>
  <si>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</si>
  <si>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</si>
  <si>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</si>
  <si>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</si>
  <si>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</si>
  <si>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</si>
  <si>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</si>
  <si>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</si>
  <si>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</si>
  <si>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</si>
  <si>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</si>
  <si>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</si>
  <si>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</si>
  <si>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</si>
  <si>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</si>
  <si>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</si>
  <si>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</si>
  <si>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</si>
  <si>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</si>
  <si>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</si>
  <si>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</si>
  <si>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</si>
  <si>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</si>
  <si>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</si>
  <si>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</si>
  <si>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</si>
  <si>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</si>
  <si>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</si>
  <si>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</si>
  <si>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</si>
  <si>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</si>
  <si>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</si>
  <si>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</si>
  <si>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</si>
  <si>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</si>
  <si>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</si>
  <si>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</si>
  <si>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</si>
  <si>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</si>
  <si>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</si>
  <si>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</si>
  <si>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</si>
  <si>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</si>
  <si>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</si>
  <si>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</si>
  <si>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</si>
  <si>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</si>
  <si>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</si>
  <si>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</si>
  <si>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</si>
  <si>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</si>
  <si>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</si>
  <si>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</si>
  <si>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</si>
  <si>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</si>
  <si>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</si>
  <si>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</si>
  <si>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</si>
  <si>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</si>
  <si>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</si>
  <si>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</si>
  <si>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</si>
  <si>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</si>
  <si>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</si>
  <si>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</si>
  <si>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</si>
  <si>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</si>
  <si>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</si>
  <si>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</si>
  <si>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</si>
  <si>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</si>
  <si>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</si>
  <si>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</si>
  <si>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</si>
  <si>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</si>
  <si>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</si>
  <si>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</si>
  <si>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</si>
  <si>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</si>
  <si>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</si>
  <si>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</si>
  <si>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</si>
  <si>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</si>
  <si>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</si>
  <si>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</si>
  <si>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</si>
  <si>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</si>
  <si>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</si>
  <si>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</si>
  <si>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</si>
  <si>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</si>
  <si>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</si>
  <si>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</si>
  <si>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</si>
  <si>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</si>
  <si>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</si>
  <si>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</si>
  <si>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</si>
  <si>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</si>
  <si>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</si>
  <si>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</si>
  <si>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</si>
  <si>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</si>
  <si>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</si>
  <si>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</si>
  <si>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</si>
  <si>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</si>
  <si>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</si>
  <si>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</si>
  <si>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</si>
  <si>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</si>
  <si>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</si>
  <si>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</si>
  <si>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</si>
  <si>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</si>
  <si>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</si>
  <si>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</si>
  <si>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</si>
  <si>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</si>
  <si>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</si>
  <si>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</si>
  <si>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</si>
  <si>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</si>
  <si>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</si>
  <si>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</si>
  <si>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</si>
  <si>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</si>
  <si>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</si>
  <si>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</si>
  <si>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</si>
  <si>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</si>
  <si>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</si>
  <si>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</si>
  <si>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</si>
  <si>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</si>
  <si>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</si>
  <si>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</si>
  <si>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</si>
  <si>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</si>
  <si>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</si>
  <si>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</si>
  <si>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</si>
  <si>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</si>
  <si>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</si>
  <si>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</si>
  <si>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</si>
  <si>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</si>
  <si>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</si>
  <si>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</si>
  <si>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</si>
  <si>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</si>
  <si>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</si>
  <si>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</si>
  <si>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</si>
  <si>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</si>
  <si>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</si>
  <si>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</si>
  <si>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</si>
  <si>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</si>
  <si>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</si>
  <si>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</si>
  <si>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</si>
  <si>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</si>
  <si>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</si>
  <si>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</si>
  <si>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</si>
  <si>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</si>
  <si>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</si>
  <si>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</si>
  <si>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</si>
  <si>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</si>
  <si>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</si>
  <si>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</si>
  <si>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</si>
  <si>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</si>
  <si>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</si>
  <si>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</si>
  <si>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</si>
  <si>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</si>
  <si>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</si>
  <si>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</si>
  <si>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</si>
  <si>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</si>
  <si>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</si>
  <si>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</si>
  <si>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</si>
  <si>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</si>
  <si>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</si>
  <si>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</si>
  <si>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</si>
  <si>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</si>
  <si>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</si>
  <si>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</si>
  <si>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</si>
  <si>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</si>
  <si>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</si>
  <si>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</si>
  <si>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</si>
  <si>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</si>
  <si>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</si>
  <si>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</si>
  <si>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</si>
  <si>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</si>
  <si>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</si>
  <si>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</si>
  <si>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</si>
  <si>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</si>
  <si>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</si>
  <si>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</si>
  <si>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</si>
  <si>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</si>
  <si>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</si>
  <si>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</si>
  <si>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</si>
  <si>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</si>
  <si>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</si>
  <si>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</si>
  <si>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</si>
  <si>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</si>
  <si>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</si>
  <si>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</si>
  <si>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</si>
  <si>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</si>
  <si>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</si>
  <si>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</si>
  <si>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</si>
  <si>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</si>
  <si>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</si>
  <si>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</si>
  <si>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</si>
  <si>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</si>
  <si>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</si>
  <si>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</si>
  <si>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</si>
  <si>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</si>
  <si>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</si>
  <si>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</si>
  <si>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</si>
  <si>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</si>
  <si>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</si>
  <si>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</si>
  <si>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</si>
  <si>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</si>
  <si>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</si>
  <si>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</si>
  <si>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</si>
  <si>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</si>
  <si>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</si>
  <si>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</si>
  <si>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</si>
  <si>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</si>
  <si>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</si>
  <si>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</si>
  <si>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</si>
  <si>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</si>
  <si>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</si>
  <si>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</si>
  <si>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</si>
  <si>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</si>
  <si>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</si>
  <si>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</si>
  <si>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</si>
  <si>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</si>
  <si>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</si>
  <si>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</si>
  <si>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</si>
  <si>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</si>
  <si>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</si>
  <si>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</si>
  <si>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</si>
  <si>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</si>
  <si>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</si>
  <si>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</si>
  <si>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</si>
  <si>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</si>
  <si>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</si>
  <si>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</si>
  <si>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</si>
  <si>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</si>
  <si>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</si>
  <si>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</si>
  <si>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</si>
  <si>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</si>
  <si>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</si>
  <si>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</si>
  <si>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</si>
  <si>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</si>
  <si>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</si>
  <si>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</si>
  <si>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</si>
  <si>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</si>
  <si>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</si>
  <si>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</si>
  <si>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</si>
  <si>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</si>
  <si>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</si>
  <si>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</si>
  <si>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</si>
  <si>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</si>
  <si>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</si>
  <si>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</si>
  <si>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</si>
  <si>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</si>
  <si>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</si>
  <si>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</si>
  <si>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</si>
  <si>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</si>
  <si>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</si>
  <si>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</si>
  <si>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</si>
  <si>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</si>
  <si>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</si>
  <si>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</si>
  <si>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</si>
  <si>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</si>
  <si>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</si>
  <si>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</si>
  <si>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</si>
  <si>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</si>
  <si>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</si>
  <si>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</si>
  <si>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</si>
  <si>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</si>
  <si>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</si>
  <si>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</si>
  <si>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</si>
  <si>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</si>
  <si>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</si>
  <si>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</si>
  <si>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</si>
  <si>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</si>
  <si>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</si>
  <si>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</si>
  <si>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</si>
  <si>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</si>
  <si>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</si>
  <si>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</si>
  <si>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</si>
  <si>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</si>
  <si>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</si>
  <si>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</si>
  <si>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</si>
  <si>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</si>
  <si>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</si>
  <si>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</si>
  <si>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</si>
  <si>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</si>
  <si>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</si>
  <si>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</si>
  <si>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</si>
  <si>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</si>
  <si>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</si>
  <si>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</si>
  <si>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</si>
  <si>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</si>
  <si>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</si>
  <si>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</si>
  <si>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</si>
  <si>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</si>
  <si>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</si>
  <si>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</si>
  <si>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</si>
  <si>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</si>
  <si>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</si>
  <si>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</si>
  <si>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</si>
  <si>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</si>
  <si>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</si>
  <si>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</si>
  <si>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</si>
  <si>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</si>
  <si>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</si>
  <si>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</si>
  <si>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</si>
  <si>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</si>
  <si>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</si>
  <si>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</si>
  <si>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</si>
  <si>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</si>
  <si>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</si>
  <si>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</si>
  <si>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</si>
  <si>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</si>
  <si>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</si>
  <si>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</si>
  <si>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</si>
  <si>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</si>
  <si>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</si>
  <si>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</si>
  <si>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</si>
  <si>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</si>
  <si>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</si>
  <si>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</si>
  <si>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</si>
  <si>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</si>
  <si>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</si>
  <si>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</si>
  <si>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</si>
  <si>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</si>
  <si>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</si>
  <si>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</si>
  <si>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</si>
  <si>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</si>
  <si>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</si>
  <si>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</si>
  <si>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</si>
  <si>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</si>
  <si>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</si>
  <si>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</si>
  <si>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</si>
  <si>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</si>
  <si>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</si>
  <si>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</si>
  <si>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</si>
  <si>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</si>
  <si>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</si>
  <si>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</si>
  <si>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</si>
  <si>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</si>
  <si>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</si>
  <si>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</si>
  <si>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</si>
  <si>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</si>
  <si>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</si>
  <si>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</si>
  <si>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</si>
  <si>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</si>
  <si>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</si>
  <si>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</si>
  <si>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</si>
  <si>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</si>
  <si>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</si>
  <si>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</si>
  <si>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</si>
  <si>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</si>
  <si>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</si>
  <si>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</si>
  <si>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</si>
  <si>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</si>
  <si>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</si>
  <si>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</si>
  <si>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</si>
  <si>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</si>
  <si>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</si>
  <si>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</si>
  <si>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</si>
  <si>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</si>
  <si>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</si>
  <si>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</si>
  <si>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</si>
  <si>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</si>
  <si>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</si>
  <si>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</si>
  <si>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</si>
  <si>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</si>
  <si>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</si>
  <si>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</si>
  <si>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</si>
  <si>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</si>
  <si>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</si>
  <si>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</si>
  <si>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</si>
  <si>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</si>
  <si>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</si>
  <si>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</si>
  <si>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</si>
  <si>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</si>
  <si>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</si>
  <si>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</si>
  <si>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</si>
  <si>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</si>
  <si>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</si>
  <si>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</si>
  <si>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</si>
  <si>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</si>
  <si>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</si>
  <si>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</si>
  <si>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</si>
  <si>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</si>
  <si>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</si>
  <si>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</si>
  <si>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</si>
  <si>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</si>
  <si>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</si>
  <si>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</si>
  <si>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</si>
  <si>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</si>
  <si>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</si>
  <si>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</si>
  <si>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</si>
  <si>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</si>
  <si>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</si>
  <si>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</si>
  <si>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</si>
  <si>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</si>
  <si>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</si>
  <si>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</si>
  <si>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</si>
  <si>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</si>
  <si>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</si>
  <si>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</si>
  <si>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</si>
  <si>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</si>
  <si>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</si>
  <si>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</si>
  <si>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</si>
  <si>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</si>
  <si>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</si>
  <si>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</si>
  <si>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</si>
  <si>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</si>
  <si>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</si>
  <si>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</si>
  <si>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</si>
  <si>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</si>
  <si>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</si>
  <si>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</si>
  <si>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</si>
  <si>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</si>
  <si>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</si>
  <si>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</si>
  <si>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</si>
  <si>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</si>
  <si>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</si>
  <si>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</si>
  <si>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</si>
  <si>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</si>
  <si>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</si>
  <si>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</si>
  <si>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</si>
  <si>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</si>
  <si>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</si>
  <si>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</si>
  <si>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</si>
  <si>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</si>
  <si>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</si>
  <si>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</si>
  <si>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</si>
  <si>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</si>
  <si>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</si>
  <si>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</si>
  <si>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</si>
  <si>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</si>
  <si>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</si>
  <si>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</si>
  <si>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</si>
  <si>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</si>
  <si>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</si>
  <si>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</si>
  <si>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</si>
  <si>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</si>
  <si>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</si>
  <si>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</si>
  <si>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</si>
  <si>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</si>
  <si>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</si>
  <si>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</si>
  <si>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</si>
  <si>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</si>
  <si>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</si>
  <si>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</si>
  <si>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</si>
  <si>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</si>
  <si>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</si>
  <si>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</si>
  <si>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</si>
  <si>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</si>
  <si>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</si>
  <si>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</si>
  <si>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</si>
  <si>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</si>
  <si>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</si>
  <si>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</si>
  <si>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</si>
  <si>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</si>
  <si>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</si>
  <si>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</si>
  <si>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</si>
  <si>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</si>
  <si>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</si>
  <si>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</si>
  <si>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</si>
  <si>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</si>
  <si>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</si>
  <si>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</si>
  <si>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</si>
  <si>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</si>
  <si>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</si>
  <si>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</si>
  <si>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</si>
  <si>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</si>
  <si>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</si>
  <si>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</si>
  <si>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</si>
  <si>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</si>
  <si>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</si>
  <si>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</si>
  <si>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</si>
  <si>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</si>
  <si>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</si>
  <si>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</si>
  <si>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</si>
  <si>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</si>
  <si>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</si>
  <si>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</si>
  <si>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</si>
  <si>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</si>
  <si>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</si>
  <si>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</si>
  <si>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</si>
  <si>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</si>
  <si>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</si>
  <si>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</si>
  <si>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</si>
  <si>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</si>
  <si>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</si>
  <si>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</si>
  <si>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</si>
  <si>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</si>
  <si>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</si>
  <si>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</si>
  <si>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</si>
  <si>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</si>
  <si>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</si>
  <si>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</si>
  <si>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</si>
  <si>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</si>
  <si>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</si>
  <si>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</si>
  <si>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</si>
  <si>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</si>
  <si>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</si>
  <si>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</si>
  <si>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</si>
  <si>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</si>
  <si>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</si>
  <si>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</si>
  <si>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</si>
  <si>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</si>
  <si>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</si>
  <si>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</si>
  <si>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</si>
  <si>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</si>
  <si>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</si>
  <si>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</si>
  <si>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</si>
  <si>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</si>
  <si>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</si>
  <si>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</si>
  <si>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</si>
  <si>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</si>
  <si>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</si>
  <si>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</si>
  <si>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</si>
  <si>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</si>
  <si>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</si>
  <si>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</si>
  <si>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</si>
  <si>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</si>
  <si>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</si>
  <si>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</si>
  <si>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</si>
  <si>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</si>
  <si>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</si>
  <si>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</si>
  <si>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</si>
  <si>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</si>
  <si>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</si>
  <si>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</si>
  <si>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</si>
  <si>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</si>
  <si>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</si>
  <si>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</si>
  <si>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</si>
  <si>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</si>
  <si>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</si>
  <si>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</si>
  <si>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</si>
  <si>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</si>
  <si>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</si>
  <si>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</si>
  <si>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</si>
  <si>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</si>
  <si>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</si>
  <si>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</si>
  <si>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</si>
  <si>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</si>
  <si>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</si>
  <si>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</si>
  <si>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</si>
  <si>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</si>
  <si>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</si>
  <si>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</si>
  <si>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</si>
  <si>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</si>
  <si>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</si>
  <si>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</si>
  <si>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</si>
  <si>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</si>
  <si>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</si>
  <si>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</si>
  <si>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</si>
  <si>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</si>
  <si>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</si>
  <si>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</si>
  <si>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</si>
  <si>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</si>
  <si>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</si>
  <si>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</si>
  <si>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</si>
  <si>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</si>
  <si>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</si>
  <si>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</si>
  <si>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</si>
  <si>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</si>
  <si>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</si>
  <si>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</si>
  <si>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</si>
  <si>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</si>
  <si>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</si>
  <si>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</si>
  <si>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</si>
  <si>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</si>
  <si>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</si>
  <si>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</si>
  <si>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</si>
  <si>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</si>
  <si>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</si>
  <si>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</si>
  <si>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</si>
  <si>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</si>
  <si>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</si>
  <si>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</si>
  <si>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</si>
  <si>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</si>
  <si>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</si>
  <si>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</si>
  <si>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</si>
  <si>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</si>
  <si>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</si>
  <si>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</si>
  <si>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</si>
  <si>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</si>
  <si>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</si>
  <si>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</si>
  <si>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</si>
  <si>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</si>
  <si>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</si>
  <si>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</si>
  <si>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</si>
  <si>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</si>
  <si>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</si>
  <si>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</si>
  <si>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</si>
  <si>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</si>
  <si>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</si>
  <si>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</si>
  <si>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</si>
  <si>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</si>
  <si>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</si>
  <si>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</si>
  <si>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</si>
  <si>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</si>
  <si>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</si>
  <si>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</si>
  <si>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</si>
  <si>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</si>
  <si>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</si>
  <si>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</si>
  <si>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</si>
  <si>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</si>
  <si>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</si>
  <si>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</si>
  <si>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</si>
  <si>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</si>
  <si>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</si>
  <si>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</si>
  <si>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</si>
  <si>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</si>
  <si>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</si>
  <si>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</si>
  <si>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</si>
  <si>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</si>
  <si>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</si>
  <si>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</si>
  <si>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</si>
  <si>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</si>
  <si>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</si>
  <si>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</si>
  <si>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</si>
  <si>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</si>
  <si>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</si>
  <si>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</si>
  <si>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</si>
  <si>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</si>
  <si>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</si>
  <si>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</si>
  <si>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</si>
  <si>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</si>
  <si>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</si>
  <si>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</si>
  <si>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</si>
  <si>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</si>
  <si>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</si>
  <si>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</si>
  <si>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</si>
  <si>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</si>
  <si>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</si>
  <si>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</si>
  <si>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</si>
  <si>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</si>
  <si>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</si>
  <si>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</si>
  <si>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</si>
  <si>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</si>
  <si>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</si>
  <si>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</si>
  <si>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</si>
  <si>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</si>
  <si>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</si>
  <si>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</si>
  <si>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</si>
  <si>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</si>
  <si>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</si>
  <si>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</si>
  <si>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</si>
  <si>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</si>
  <si>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</si>
  <si>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</si>
  <si>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</si>
  <si>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</si>
  <si>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</si>
  <si>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</si>
  <si>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</si>
  <si>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</si>
  <si>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</si>
  <si>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</si>
  <si>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</si>
  <si>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</si>
  <si>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</si>
  <si>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</si>
  <si>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</si>
  <si>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</si>
  <si>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</si>
  <si>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</si>
  <si>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</si>
  <si>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</si>
  <si>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</si>
  <si>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</si>
  <si>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</si>
  <si>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</si>
  <si>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</si>
  <si>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</si>
  <si>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</si>
  <si>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</si>
  <si>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</si>
  <si>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</si>
  <si>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</si>
  <si>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</si>
  <si>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</si>
  <si>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</si>
  <si>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</si>
  <si>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</si>
  <si>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</si>
  <si>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</si>
  <si>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</si>
  <si>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</si>
  <si>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</si>
  <si>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</si>
  <si>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</si>
  <si>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</si>
  <si>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</si>
  <si>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</si>
  <si>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</si>
  <si>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</si>
  <si>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</si>
  <si>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</si>
  <si>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</si>
  <si>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</si>
  <si>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</si>
  <si>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</si>
  <si>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</si>
  <si>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</si>
  <si>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</si>
  <si>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</si>
  <si>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</si>
  <si>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</si>
  <si>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</si>
  <si>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</si>
  <si>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</si>
  <si>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</si>
  <si>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</si>
  <si>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</si>
  <si>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</si>
  <si>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</si>
  <si>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</si>
  <si>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</si>
  <si>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</si>
  <si>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</si>
  <si>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</si>
  <si>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</si>
  <si>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</si>
  <si>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</si>
  <si>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</si>
  <si>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</si>
  <si>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</si>
  <si>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</si>
  <si>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</si>
  <si>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</si>
  <si>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</si>
  <si>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</si>
  <si>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</si>
  <si>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</si>
  <si>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</si>
  <si>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</si>
  <si>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</si>
  <si>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</si>
  <si>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</si>
  <si>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</si>
  <si>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</si>
  <si>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</si>
  <si>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</si>
  <si>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</si>
  <si>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</si>
  <si>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</si>
  <si>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</si>
  <si>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</si>
  <si>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</si>
  <si>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</si>
  <si>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</si>
  <si>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</si>
  <si>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</si>
  <si>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</si>
  <si>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</si>
  <si>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</si>
  <si>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</si>
  <si>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</si>
  <si>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</si>
  <si>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</si>
  <si>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</si>
  <si>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</si>
  <si>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</si>
  <si>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</si>
  <si>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</si>
  <si>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</si>
  <si>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</si>
  <si>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</si>
  <si>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</si>
  <si>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</si>
  <si>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</si>
  <si>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</si>
  <si>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</si>
  <si>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</si>
  <si>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</si>
  <si>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</si>
  <si>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</si>
  <si>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</si>
  <si>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</si>
  <si>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</si>
  <si>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</si>
  <si>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</si>
  <si>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</si>
  <si>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</si>
  <si>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</si>
  <si>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</si>
  <si>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</si>
  <si>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</si>
  <si>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</si>
  <si>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</si>
  <si>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</si>
  <si>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</si>
  <si>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</si>
  <si>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</si>
  <si>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</si>
  <si>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</si>
  <si>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</si>
  <si>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</si>
  <si>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</si>
  <si>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</si>
  <si>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</si>
  <si>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</si>
  <si>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</si>
  <si>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</si>
  <si>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</si>
  <si>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</si>
  <si>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</si>
  <si>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</si>
  <si>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</si>
  <si>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</si>
  <si>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</si>
  <si>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</si>
  <si>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</si>
  <si>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</si>
  <si>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</si>
  <si>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</si>
  <si>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</si>
  <si>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</si>
  <si>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</si>
  <si>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</si>
  <si>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</si>
  <si>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</si>
  <si>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</si>
  <si>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</si>
  <si>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</si>
  <si>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</si>
  <si>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</si>
  <si>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</si>
  <si>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</si>
  <si>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</si>
  <si>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</si>
  <si>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</si>
  <si>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</si>
  <si>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</si>
  <si>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</si>
  <si>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</si>
  <si>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</si>
  <si>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</si>
  <si>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</si>
  <si>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</si>
  <si>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</si>
  <si>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</si>
  <si>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</si>
  <si>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</si>
  <si>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</si>
  <si>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</si>
  <si>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</si>
  <si>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</si>
  <si>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</si>
  <si>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</si>
  <si>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</si>
  <si>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</si>
  <si>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</si>
  <si>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</si>
  <si>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</si>
  <si>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</si>
  <si>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</si>
  <si>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</si>
  <si>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</si>
  <si>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</si>
  <si>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</si>
  <si>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</si>
  <si>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</si>
  <si>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</si>
  <si>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</si>
  <si>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</si>
  <si>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</si>
  <si>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</si>
  <si>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</si>
  <si>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</si>
  <si>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</si>
  <si>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</si>
  <si>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</si>
  <si>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</si>
  <si>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</si>
  <si>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</si>
  <si>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</si>
  <si>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</si>
  <si>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</si>
  <si>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</si>
  <si>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</si>
  <si>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</si>
  <si>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</si>
  <si>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</si>
  <si>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</si>
  <si>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</si>
  <si>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</si>
  <si>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</si>
  <si>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</si>
  <si>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</si>
  <si>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</si>
  <si>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</si>
  <si>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</si>
  <si>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</si>
  <si>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</si>
  <si>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</si>
  <si>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</si>
  <si>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</si>
  <si>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</si>
  <si>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</si>
  <si>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</si>
  <si>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</si>
  <si>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</si>
  <si>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</si>
  <si>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</si>
  <si>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</si>
  <si>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</si>
  <si>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</si>
  <si>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</si>
  <si>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</si>
  <si>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</si>
  <si>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</si>
  <si>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</si>
  <si>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</si>
  <si>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</si>
  <si>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</si>
  <si>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</si>
  <si>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</si>
  <si>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</si>
  <si>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</si>
  <si>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</si>
  <si>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</si>
  <si>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</si>
  <si>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</si>
  <si>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</si>
  <si>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</si>
  <si>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</si>
  <si>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</si>
  <si>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</si>
  <si>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</si>
  <si>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</si>
  <si>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</si>
  <si>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</si>
  <si>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</si>
  <si>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</si>
  <si>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</si>
  <si>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</si>
  <si>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</si>
  <si>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</si>
  <si>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</si>
  <si>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</si>
  <si>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</si>
  <si>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</si>
  <si>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</si>
  <si>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</si>
  <si>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</si>
  <si>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</si>
  <si>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</si>
  <si>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</si>
  <si>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</si>
  <si>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</si>
  <si>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</si>
  <si>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</si>
  <si>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</si>
  <si>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</si>
  <si>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</si>
  <si>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</si>
  <si>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</si>
  <si>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</si>
  <si>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</si>
  <si>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</si>
  <si>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</si>
  <si>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</si>
  <si>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</si>
  <si>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</si>
  <si>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</si>
  <si>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</si>
  <si>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</si>
  <si>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</si>
  <si>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</si>
  <si>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</si>
  <si>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</si>
  <si>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</si>
  <si>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</si>
  <si>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</si>
  <si>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</si>
  <si>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</si>
  <si>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</si>
  <si>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</si>
  <si>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</si>
  <si>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</si>
  <si>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</si>
  <si>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</si>
  <si>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</si>
  <si>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</si>
  <si>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</si>
  <si>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</si>
  <si>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</si>
  <si>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</si>
  <si>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</si>
  <si>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</si>
  <si>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</si>
  <si>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</si>
  <si>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</si>
  <si>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</si>
  <si>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</si>
  <si>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</si>
  <si>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</si>
  <si>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</si>
  <si>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</si>
  <si>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</si>
  <si>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</si>
  <si>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</si>
  <si>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</si>
  <si>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</si>
  <si>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</si>
  <si>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</si>
  <si>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</si>
  <si>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</si>
  <si>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</si>
  <si>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</si>
  <si>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</si>
  <si>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</si>
  <si>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</si>
  <si>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</si>
  <si>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</si>
  <si>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</si>
  <si>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</si>
  <si>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</si>
  <si>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</si>
  <si>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</si>
  <si>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</si>
  <si>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</si>
  <si>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</si>
  <si>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</si>
  <si>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</si>
  <si>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</si>
  <si>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</si>
  <si>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</si>
  <si>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</si>
  <si>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</si>
  <si>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</si>
  <si>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</si>
  <si>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</si>
  <si>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</si>
  <si>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</si>
  <si>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</si>
  <si>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</si>
  <si>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</si>
  <si>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</si>
  <si>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</si>
  <si>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</si>
  <si>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</si>
  <si>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</si>
  <si>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</si>
  <si>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</si>
  <si>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</si>
  <si>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</si>
  <si>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</si>
  <si>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</si>
  <si>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</si>
  <si>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</si>
  <si>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</si>
  <si>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</si>
  <si>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</si>
  <si>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</si>
  <si>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</si>
  <si>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</si>
  <si>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</si>
  <si>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</si>
  <si>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</si>
  <si>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</si>
  <si>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</si>
  <si>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</si>
  <si>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</si>
  <si>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</si>
  <si>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</si>
  <si>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</si>
  <si>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</si>
  <si>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</si>
  <si>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</si>
  <si>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</si>
  <si>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</si>
  <si>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</si>
  <si>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</si>
  <si>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</si>
  <si>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</si>
  <si>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</si>
  <si>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</si>
  <si>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</si>
  <si>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</si>
  <si>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</si>
  <si>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</si>
  <si>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</si>
  <si>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</si>
  <si>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</si>
  <si>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</si>
  <si>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</si>
  <si>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</si>
  <si>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</si>
  <si>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</si>
  <si>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</si>
  <si>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</si>
  <si>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</si>
  <si>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</si>
  <si>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</si>
  <si>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</si>
  <si>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</si>
  <si>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</si>
  <si>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</si>
  <si>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</si>
  <si>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</si>
  <si>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</si>
  <si>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</si>
  <si>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</si>
  <si>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</si>
  <si>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</si>
  <si>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</si>
  <si>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</si>
  <si>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</si>
  <si>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</si>
  <si>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</si>
  <si>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</si>
  <si>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</si>
  <si>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</si>
  <si>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</si>
  <si>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</si>
  <si>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</si>
  <si>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</si>
  <si>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</si>
  <si>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</si>
  <si>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</si>
  <si>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</si>
  <si>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</si>
  <si>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</si>
  <si>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</si>
  <si>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</si>
  <si>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</si>
  <si>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</si>
  <si>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</si>
  <si>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</si>
  <si>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</si>
  <si>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</si>
  <si>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</si>
  <si>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</si>
  <si>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</si>
  <si>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</si>
  <si>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</si>
  <si>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</si>
  <si>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</si>
  <si>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</si>
  <si>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</si>
  <si>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</si>
  <si>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</si>
  <si>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</si>
  <si>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</si>
  <si>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</si>
  <si>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</si>
  <si>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</si>
  <si>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</si>
  <si>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</si>
  <si>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</si>
  <si>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</si>
  <si>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</si>
  <si>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</si>
  <si>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</si>
  <si>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</si>
  <si>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</si>
  <si>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</si>
  <si>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</si>
  <si>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</si>
  <si>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</si>
  <si>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</si>
  <si>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</si>
  <si>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</si>
  <si>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</si>
  <si>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</si>
  <si>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</si>
  <si>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</si>
  <si>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</si>
  <si>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</si>
  <si>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</si>
  <si>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</si>
  <si>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</si>
  <si>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</si>
  <si>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</si>
  <si>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</si>
  <si>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</si>
  <si>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</si>
  <si>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</si>
  <si>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</si>
  <si>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</si>
  <si>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</si>
  <si>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</si>
  <si>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</si>
  <si>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</si>
  <si>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</si>
  <si>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</si>
  <si>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</si>
  <si>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</si>
  <si>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</si>
  <si>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</si>
  <si>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</si>
  <si>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</si>
  <si>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</si>
  <si>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</si>
  <si>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</si>
  <si>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</si>
  <si>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</si>
  <si>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</si>
  <si>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</si>
  <si>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</si>
  <si>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</si>
  <si>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</si>
  <si>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</si>
  <si>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</si>
  <si>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</si>
  <si>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</si>
  <si>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</si>
  <si>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</si>
  <si>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</si>
  <si>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</si>
  <si>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</si>
  <si>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</si>
  <si>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</si>
  <si>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</si>
  <si>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</si>
  <si>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</si>
  <si>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</si>
  <si>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</si>
  <si>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</si>
  <si>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</si>
  <si>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</si>
  <si>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</si>
  <si>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</si>
  <si>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</si>
  <si>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</si>
  <si>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</si>
  <si>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</si>
  <si>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</si>
  <si>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</si>
  <si>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</si>
  <si>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</si>
  <si>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</si>
  <si>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</si>
  <si>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</si>
  <si>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</si>
  <si>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</si>
  <si>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</si>
  <si>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</si>
  <si>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</si>
  <si>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</si>
  <si>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</si>
  <si>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</si>
  <si>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</si>
  <si>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</si>
  <si>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</si>
  <si>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</si>
  <si>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</si>
  <si>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</si>
  <si>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</si>
  <si>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</si>
  <si>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</si>
  <si>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</si>
  <si>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</si>
  <si>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</si>
  <si>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</si>
  <si>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</si>
  <si>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</si>
  <si>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</si>
  <si>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</si>
  <si>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</si>
  <si>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</si>
  <si>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</si>
  <si>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</si>
  <si>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</si>
  <si>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</si>
  <si>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</si>
  <si>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</si>
  <si>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</si>
  <si>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</si>
  <si>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</si>
  <si>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</si>
  <si>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</si>
  <si>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</si>
  <si>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</si>
  <si>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</si>
  <si>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</si>
  <si>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</si>
  <si>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</si>
  <si>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</si>
  <si>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</si>
  <si>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</si>
  <si>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</si>
  <si>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</si>
  <si>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</si>
  <si>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</si>
  <si>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</si>
  <si>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</si>
  <si>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</si>
  <si>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</si>
  <si>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</si>
  <si>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</si>
  <si>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</si>
  <si>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</si>
  <si>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</si>
  <si>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</si>
  <si>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</si>
  <si>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</si>
  <si>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</si>
  <si>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</si>
  <si>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</si>
  <si>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</si>
  <si>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</si>
  <si>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</si>
  <si>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</si>
  <si>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</si>
  <si>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</si>
  <si>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</si>
  <si>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</si>
  <si>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</si>
  <si>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</si>
  <si>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</si>
  <si>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</si>
  <si>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</si>
  <si>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</si>
  <si>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</si>
  <si>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</si>
  <si>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</si>
  <si>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</si>
  <si>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</si>
  <si>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</si>
  <si>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</si>
  <si>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</si>
  <si>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</si>
  <si>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</si>
  <si>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</si>
  <si>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</si>
  <si>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</si>
  <si>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</si>
  <si>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</si>
  <si>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</si>
  <si>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</si>
  <si>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</si>
  <si>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</si>
  <si>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</si>
  <si>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</si>
  <si>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</si>
  <si>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</si>
  <si>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</si>
  <si>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</si>
  <si>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</si>
  <si>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</si>
  <si>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</si>
  <si>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</si>
  <si>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</si>
  <si>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</si>
  <si>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</si>
  <si>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</si>
  <si>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</si>
  <si>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</si>
  <si>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</si>
  <si>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</si>
  <si>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</si>
  <si>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</si>
  <si>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</si>
  <si>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</si>
  <si>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</si>
  <si>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</si>
  <si>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</si>
  <si>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</si>
  <si>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</si>
  <si>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</si>
  <si>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</si>
  <si>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</si>
  <si>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</si>
  <si>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</si>
  <si>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</si>
  <si>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</si>
  <si>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</si>
  <si>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</si>
  <si>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</si>
  <si>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</si>
  <si>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</si>
  <si>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</si>
  <si>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</si>
  <si>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</si>
  <si>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</si>
  <si>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</si>
  <si>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</si>
  <si>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</si>
  <si>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</si>
  <si>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</si>
  <si>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</si>
  <si>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</si>
  <si>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</si>
  <si>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</si>
  <si>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</si>
  <si>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</si>
  <si>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</si>
  <si>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</si>
  <si>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</si>
  <si>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</si>
  <si>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</si>
  <si>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</si>
  <si>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</si>
  <si>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</si>
  <si>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</si>
  <si>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</si>
  <si>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</si>
  <si>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</si>
  <si>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</si>
  <si>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</si>
  <si>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</si>
  <si>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</si>
  <si>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</si>
  <si>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</si>
  <si>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</si>
  <si>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</si>
  <si>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</si>
  <si>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</si>
  <si>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</si>
  <si>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</si>
  <si>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</si>
  <si>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</si>
  <si>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</si>
  <si>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</si>
  <si>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</si>
  <si>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</si>
  <si>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</si>
  <si>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</si>
  <si>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</si>
  <si>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</si>
  <si>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</si>
  <si>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</si>
  <si>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</si>
  <si>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</si>
  <si>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</si>
  <si>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</si>
  <si>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</si>
  <si>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</si>
  <si>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</si>
  <si>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</si>
  <si>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</si>
  <si>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</si>
  <si>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</si>
  <si>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</si>
  <si>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</si>
  <si>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</si>
  <si>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</si>
  <si>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</si>
  <si>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</si>
  <si>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</si>
  <si>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</si>
  <si>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</si>
  <si>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</si>
  <si>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</si>
  <si>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</si>
  <si>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</si>
  <si>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</si>
  <si>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</si>
  <si>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</si>
  <si>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</si>
  <si>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</si>
  <si>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</si>
  <si>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</si>
  <si>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</si>
  <si>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</si>
  <si>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</si>
  <si>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</si>
  <si>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</si>
  <si>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</si>
  <si>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</si>
  <si>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</si>
  <si>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</si>
  <si>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</si>
  <si>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</si>
  <si>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</si>
  <si>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</si>
  <si>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</si>
  <si>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</si>
  <si>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</si>
  <si>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</si>
  <si>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</si>
  <si>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</si>
  <si>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</si>
  <si>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</si>
  <si>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</si>
  <si>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</si>
  <si>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</si>
  <si>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</si>
  <si>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</si>
  <si>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</si>
  <si>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</si>
  <si>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</si>
  <si>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</si>
  <si>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</si>
  <si>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</si>
  <si>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</si>
  <si>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</si>
  <si>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</si>
  <si>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</si>
  <si>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</si>
  <si>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</si>
  <si>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</si>
  <si>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</si>
  <si>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</si>
  <si>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</si>
  <si>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</si>
  <si>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</si>
  <si>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</si>
  <si>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</si>
  <si>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</si>
  <si>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</si>
  <si>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</si>
  <si>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</si>
  <si>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</si>
  <si>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</si>
  <si>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</si>
  <si>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</si>
  <si>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</si>
  <si>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</si>
  <si>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</si>
  <si>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</si>
  <si>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</si>
  <si>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</si>
  <si>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</si>
  <si>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</si>
  <si>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</si>
  <si>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</si>
  <si>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</si>
  <si>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</si>
  <si>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</si>
  <si>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</si>
  <si>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</si>
  <si>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</si>
  <si>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</si>
  <si>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</si>
  <si>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</si>
  <si>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</si>
  <si>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</si>
  <si>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</si>
  <si>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</si>
  <si>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</si>
  <si>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</si>
  <si>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</si>
  <si>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</si>
  <si>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</si>
  <si>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</si>
  <si>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</si>
  <si>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</si>
  <si>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</si>
  <si>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</si>
  <si>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</si>
  <si>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</si>
  <si>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</si>
  <si>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</si>
  <si>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</si>
  <si>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</si>
  <si>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</si>
  <si>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</si>
  <si>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</si>
  <si>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</si>
  <si>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</si>
  <si>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</si>
  <si>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</si>
  <si>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</si>
  <si>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</si>
  <si>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</si>
  <si>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</si>
  <si>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</si>
  <si>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</si>
  <si>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</si>
  <si>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</si>
  <si>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</si>
  <si>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</si>
  <si>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</si>
  <si>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</si>
  <si>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</si>
  <si>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</si>
  <si>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</si>
  <si>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</si>
  <si>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</si>
  <si>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</si>
  <si>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</si>
  <si>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</si>
  <si>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</si>
  <si>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</si>
  <si>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</si>
  <si>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</si>
  <si>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</si>
  <si>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</si>
  <si>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</si>
  <si>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</si>
  <si>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</si>
  <si>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</si>
  <si>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</si>
  <si>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</si>
  <si>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</si>
  <si>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</si>
  <si>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</si>
  <si>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</si>
  <si>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</si>
  <si>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</si>
  <si>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</si>
  <si>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</si>
  <si>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</si>
  <si>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</si>
  <si>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</si>
  <si>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</si>
  <si>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</si>
  <si>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</si>
  <si>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</si>
  <si>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</si>
  <si>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</si>
  <si>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</si>
  <si>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</si>
  <si>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</si>
  <si>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</si>
  <si>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</si>
  <si>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</si>
  <si>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</si>
  <si>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</si>
  <si>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</si>
  <si>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</si>
  <si>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</si>
  <si>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</si>
  <si>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</si>
  <si>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</si>
  <si>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</si>
  <si>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</si>
  <si>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</si>
  <si>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</si>
  <si>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</si>
  <si>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</si>
  <si>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</si>
  <si>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</si>
  <si>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</si>
  <si>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</si>
  <si>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</si>
  <si>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</si>
  <si>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</si>
  <si>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</si>
  <si>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</si>
  <si>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</si>
  <si>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</si>
  <si>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</si>
  <si>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</si>
  <si>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</si>
  <si>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</si>
  <si>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</si>
  <si>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</si>
  <si>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</si>
  <si>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</si>
  <si>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</si>
  <si>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</si>
  <si>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</si>
  <si>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</si>
  <si>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</si>
  <si>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</si>
  <si>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</si>
  <si>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</si>
  <si>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</si>
  <si>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</si>
  <si>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</si>
  <si>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</si>
  <si>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</si>
  <si>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</si>
  <si>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</si>
  <si>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</si>
  <si>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</si>
  <si>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</si>
  <si>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</si>
  <si>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</si>
  <si>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</si>
  <si>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</si>
  <si>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</si>
  <si>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</si>
  <si>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</si>
  <si>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</si>
  <si>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</si>
  <si>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</si>
  <si>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</si>
  <si>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</si>
  <si>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</si>
  <si>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</si>
  <si>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</si>
  <si>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</si>
  <si>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</si>
  <si>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</si>
  <si>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</si>
  <si>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</si>
  <si>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</si>
  <si>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</si>
  <si>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</si>
  <si>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</si>
  <si>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</si>
  <si>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</si>
  <si>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</si>
  <si>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</si>
  <si>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</si>
  <si>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</si>
  <si>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</si>
  <si>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</si>
  <si>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</si>
  <si>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</si>
  <si>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</si>
  <si>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</si>
  <si>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</si>
  <si>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</si>
  <si>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</si>
  <si>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</si>
  <si>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</si>
  <si>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</si>
  <si>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</si>
  <si>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</si>
  <si>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</si>
  <si>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</si>
  <si>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</si>
  <si>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</si>
  <si>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</si>
  <si>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</si>
  <si>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</si>
  <si>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</si>
  <si>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</si>
  <si>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</si>
  <si>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</si>
  <si>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</si>
  <si>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</si>
  <si>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</si>
  <si>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</si>
  <si>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</si>
  <si>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</si>
  <si>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</si>
  <si>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</si>
  <si>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</si>
  <si>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</si>
  <si>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</si>
  <si>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</si>
  <si>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</si>
  <si>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</si>
  <si>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</si>
  <si>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</si>
  <si>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</si>
  <si>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</si>
  <si>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</si>
  <si>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</si>
  <si>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</si>
  <si>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</si>
  <si>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</si>
  <si>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</si>
  <si>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</si>
  <si>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</si>
  <si>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</si>
  <si>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</si>
  <si>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</si>
  <si>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</si>
  <si>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</si>
  <si>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</si>
  <si>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</si>
  <si>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</si>
  <si>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</si>
  <si>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</si>
  <si>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</si>
  <si>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</si>
  <si>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</si>
  <si>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</si>
  <si>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</si>
  <si>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</si>
  <si>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</si>
  <si>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</si>
  <si>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</si>
  <si>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</si>
  <si>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</si>
  <si>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</si>
  <si>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</si>
  <si>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</si>
  <si>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</si>
  <si>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</si>
  <si>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</si>
  <si>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</si>
  <si>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</si>
  <si>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</si>
  <si>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</si>
  <si>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</si>
  <si>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</si>
  <si>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</si>
  <si>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</si>
  <si>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</si>
  <si>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</si>
  <si>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</si>
  <si>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</si>
  <si>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</si>
  <si>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</si>
  <si>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</si>
  <si>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</si>
  <si>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</si>
  <si>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</si>
  <si>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</si>
  <si>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</si>
  <si>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</si>
  <si>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</si>
  <si>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</si>
  <si>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</si>
  <si>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</si>
  <si>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</si>
  <si>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</si>
  <si>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</si>
  <si>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</si>
  <si>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</si>
  <si>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</si>
  <si>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</si>
  <si>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</si>
  <si>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</si>
  <si>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</si>
  <si>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</si>
  <si>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</si>
  <si>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</si>
  <si>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</si>
  <si>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</si>
  <si>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</si>
  <si>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</si>
  <si>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</si>
  <si>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</si>
  <si>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</si>
  <si>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</si>
  <si>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</si>
  <si>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</si>
  <si>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</si>
  <si>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</si>
  <si>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</si>
  <si>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</si>
  <si>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</si>
  <si>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</si>
  <si>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</si>
  <si>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</si>
  <si>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</si>
  <si>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</si>
  <si>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</si>
  <si>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</si>
  <si>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</si>
  <si>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</si>
  <si>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</si>
  <si>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</si>
  <si>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</si>
  <si>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</si>
  <si>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</si>
  <si>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</si>
  <si>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</si>
  <si>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</si>
  <si>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</si>
  <si>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</si>
  <si>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</si>
  <si>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</si>
  <si>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</si>
  <si>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</si>
  <si>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</si>
  <si>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</si>
  <si>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</si>
  <si>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</si>
  <si>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</si>
  <si>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</si>
  <si>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</si>
  <si>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</si>
  <si>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</si>
  <si>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</si>
  <si>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</si>
  <si>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</si>
  <si>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</si>
  <si>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</si>
  <si>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</si>
  <si>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</si>
  <si>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</si>
  <si>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</si>
  <si>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</si>
  <si>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</si>
  <si>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</si>
  <si>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</si>
  <si>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</si>
  <si>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</si>
  <si>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</si>
  <si>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</si>
  <si>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</si>
  <si>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</si>
  <si>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</si>
  <si>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</si>
  <si>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</si>
  <si>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</si>
  <si>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</si>
  <si>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</si>
  <si>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</si>
  <si>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</si>
  <si>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</si>
  <si>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</si>
  <si>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</si>
  <si>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</si>
  <si>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</si>
  <si>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</si>
  <si>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</si>
  <si>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</si>
  <si>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</si>
  <si>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</si>
  <si>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</si>
  <si>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</si>
  <si>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</si>
  <si>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</si>
  <si>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</si>
  <si>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</si>
  <si>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</si>
  <si>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</si>
  <si>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</si>
  <si>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</si>
  <si>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</si>
  <si>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</si>
  <si>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</si>
  <si>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</si>
  <si>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</si>
  <si>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</si>
  <si>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</si>
  <si>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</si>
  <si>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</si>
  <si>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</si>
  <si>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</si>
  <si>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</si>
  <si>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</si>
  <si>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</si>
  <si>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</si>
  <si>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</si>
  <si>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</si>
  <si>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</si>
  <si>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</si>
  <si>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</si>
  <si>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</si>
  <si>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</si>
  <si>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</si>
  <si>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</si>
  <si>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</si>
  <si>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</si>
  <si>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</si>
  <si>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</si>
  <si>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</si>
  <si>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</si>
  <si>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</si>
  <si>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</si>
  <si>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</si>
  <si>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</si>
  <si>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</si>
  <si>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</si>
  <si>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</si>
  <si>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</si>
  <si>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</si>
  <si>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</si>
  <si>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</si>
  <si>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</si>
  <si>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</si>
  <si>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</si>
  <si>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</si>
  <si>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</si>
  <si>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</si>
  <si>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</si>
  <si>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</si>
  <si>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</si>
  <si>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</si>
  <si>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</si>
  <si>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</si>
  <si>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</si>
  <si>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</si>
  <si>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</si>
  <si>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</si>
  <si>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</si>
  <si>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</si>
  <si>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</si>
  <si>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</si>
  <si>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</si>
  <si>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</si>
  <si>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</si>
  <si>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</si>
  <si>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</si>
  <si>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</si>
  <si>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</si>
  <si>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</si>
  <si>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</si>
  <si>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</si>
  <si>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</si>
  <si>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</si>
  <si>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</si>
  <si>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</si>
  <si>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</si>
  <si>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</si>
  <si>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</si>
  <si>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</si>
  <si>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</si>
  <si>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</si>
  <si>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</si>
  <si>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</si>
  <si>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</si>
  <si>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</si>
  <si>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</si>
  <si>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</si>
  <si>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</si>
  <si>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</si>
  <si>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</si>
  <si>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</si>
  <si>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</si>
  <si>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</si>
  <si>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</si>
  <si>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</si>
  <si>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</si>
  <si>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</si>
  <si>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</si>
  <si>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</si>
  <si>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</si>
  <si>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</si>
  <si>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</si>
  <si>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</si>
  <si>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</si>
  <si>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</si>
  <si>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</si>
  <si>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</si>
  <si>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</si>
  <si>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</si>
  <si>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</si>
  <si>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</si>
  <si>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</si>
  <si>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</si>
  <si>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</si>
  <si>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</si>
  <si>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</si>
  <si>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</si>
  <si>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</si>
  <si>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</si>
  <si>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</si>
  <si>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</si>
  <si>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</si>
  <si>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</si>
  <si>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</si>
  <si>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</si>
  <si>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</si>
  <si>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</si>
  <si>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</si>
  <si>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</si>
  <si>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</si>
  <si>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</si>
  <si>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</si>
  <si>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</si>
  <si>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</si>
  <si>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</si>
  <si>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</si>
  <si>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</si>
  <si>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</si>
  <si>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</si>
  <si>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</si>
  <si>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</si>
  <si>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</si>
  <si>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</si>
  <si>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</si>
  <si>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</si>
  <si>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</si>
  <si>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</si>
  <si>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</si>
  <si>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</si>
  <si>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</si>
  <si>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</si>
  <si>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</si>
  <si>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</si>
  <si>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</si>
  <si>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</si>
  <si>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</si>
  <si>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</si>
  <si>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</si>
  <si>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</si>
  <si>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</si>
  <si>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</si>
  <si>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</si>
  <si>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</si>
  <si>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</si>
  <si>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</si>
  <si>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</si>
  <si>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</si>
  <si>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</si>
  <si>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</si>
  <si>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</si>
  <si>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</si>
  <si>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</si>
  <si>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</si>
  <si>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</si>
  <si>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</si>
  <si>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</si>
  <si>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</si>
  <si>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</si>
  <si>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</si>
  <si>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</si>
  <si>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</si>
  <si>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</si>
  <si>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</si>
  <si>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</si>
  <si>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</si>
  <si>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</si>
  <si>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</si>
  <si>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</si>
  <si>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</si>
  <si>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</si>
  <si>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</si>
  <si>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</si>
  <si>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</si>
  <si>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</si>
  <si>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</si>
  <si>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</si>
  <si>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</si>
  <si>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</si>
  <si>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</si>
  <si>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</si>
  <si>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</si>
  <si>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</si>
  <si>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</si>
  <si>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</si>
  <si>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</si>
  <si>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</si>
  <si>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</si>
  <si>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</si>
  <si>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</si>
  <si>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</si>
  <si>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</si>
  <si>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</si>
  <si>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</si>
  <si>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</si>
  <si>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</si>
  <si>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</si>
  <si>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</si>
  <si>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</si>
  <si>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</si>
  <si>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</si>
  <si>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</si>
  <si>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</si>
  <si>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</si>
  <si>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</si>
  <si>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</si>
  <si>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</si>
  <si>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</si>
  <si>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</si>
  <si>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</si>
  <si>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</si>
  <si>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</si>
  <si>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</si>
  <si>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</si>
  <si>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</si>
  <si>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</si>
  <si>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</si>
  <si>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</si>
  <si>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</si>
  <si>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</si>
  <si>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</si>
  <si>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</si>
  <si>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</si>
  <si>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</si>
  <si>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</si>
  <si>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</si>
  <si>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</si>
  <si>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</si>
  <si>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</si>
  <si>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</si>
  <si>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</si>
  <si>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</si>
  <si>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</si>
  <si>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</si>
  <si>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</si>
  <si>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</si>
  <si>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</si>
  <si>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</si>
  <si>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</si>
  <si>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</si>
  <si>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</si>
  <si>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</si>
  <si>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</si>
  <si>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</si>
  <si>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</si>
  <si>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</si>
  <si>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</si>
  <si>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</si>
  <si>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</si>
  <si>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</si>
  <si>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</si>
  <si>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</si>
  <si>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</si>
  <si>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</si>
  <si>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</si>
  <si>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</si>
  <si>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</si>
  <si>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</si>
  <si>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</si>
  <si>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</si>
  <si>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</si>
  <si>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</si>
  <si>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</si>
  <si>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</si>
  <si>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</si>
  <si>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</si>
  <si>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</si>
  <si>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</si>
  <si>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</si>
  <si>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</si>
  <si>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</si>
  <si>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</si>
  <si>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</si>
  <si>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</si>
  <si>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</si>
  <si>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</si>
  <si>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</si>
  <si>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</si>
  <si>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</si>
  <si>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</si>
  <si>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</si>
  <si>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</si>
  <si>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</si>
  <si>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</si>
  <si>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</si>
  <si>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</si>
  <si>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</si>
  <si>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</si>
  <si>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</si>
  <si>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</si>
  <si>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</si>
  <si>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</si>
  <si>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</si>
  <si>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</si>
  <si>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</si>
  <si>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</si>
  <si>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</si>
  <si>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</si>
  <si>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</si>
  <si>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</si>
  <si>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</si>
  <si>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</si>
  <si>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</si>
  <si>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</si>
  <si>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</si>
  <si>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</si>
  <si>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</si>
  <si>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</si>
  <si>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</si>
  <si>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</si>
  <si>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</si>
  <si>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</si>
  <si>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</si>
  <si>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</si>
  <si>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</si>
  <si>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</si>
  <si>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</si>
  <si>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</si>
  <si>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</si>
  <si>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</si>
  <si>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</si>
  <si>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</si>
  <si>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</si>
  <si>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</si>
  <si>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</si>
  <si>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</si>
  <si>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</si>
  <si>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</si>
  <si>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</si>
  <si>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</si>
  <si>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</si>
  <si>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</si>
  <si>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</si>
  <si>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</si>
  <si>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</si>
  <si>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</si>
  <si>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</si>
  <si>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</si>
  <si>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</si>
  <si>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</si>
  <si>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</si>
  <si>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</si>
  <si>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</si>
  <si>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</si>
  <si>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</si>
  <si>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</si>
  <si>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</si>
  <si>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</si>
  <si>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</si>
  <si>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</si>
  <si>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</si>
  <si>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</si>
  <si>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</si>
  <si>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</si>
  <si>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</si>
  <si>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</si>
  <si>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</si>
  <si>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</si>
  <si>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</si>
  <si>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</si>
  <si>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</si>
  <si>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</si>
  <si>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</si>
  <si>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</si>
  <si>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</si>
  <si>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</si>
  <si>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</si>
  <si>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</si>
  <si>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</si>
  <si>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</si>
  <si>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</si>
  <si>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</si>
  <si>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</si>
  <si>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</si>
  <si>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</si>
  <si>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</si>
  <si>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</si>
  <si>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</si>
  <si>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</si>
  <si>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</si>
  <si>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</si>
  <si>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</si>
  <si>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</si>
  <si>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</si>
  <si>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</si>
  <si>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</si>
  <si>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</si>
  <si>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</si>
  <si>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</si>
  <si>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</si>
  <si>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</si>
  <si>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</si>
  <si>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</si>
  <si>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</si>
  <si>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</si>
  <si>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</si>
  <si>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</si>
  <si>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</si>
  <si>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</si>
  <si>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</si>
  <si>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</si>
  <si>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</si>
  <si>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</si>
  <si>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</si>
  <si>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</si>
  <si>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</si>
  <si>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</si>
  <si>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</si>
  <si>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</si>
  <si>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</si>
  <si>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</si>
  <si>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</si>
  <si>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</si>
  <si>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</si>
  <si>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</si>
  <si>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</si>
  <si>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</si>
  <si>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</si>
  <si>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</si>
  <si>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</si>
  <si>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</si>
  <si>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</si>
  <si>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</si>
  <si>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</si>
  <si>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</si>
  <si>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</si>
  <si>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</si>
  <si>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</si>
  <si>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</si>
  <si>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</si>
  <si>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</si>
  <si>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</si>
  <si>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</si>
  <si>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</si>
  <si>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</si>
  <si>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</si>
  <si>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</si>
  <si>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</si>
  <si>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</si>
  <si>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</si>
  <si>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</si>
  <si>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</si>
  <si>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</si>
  <si>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</si>
  <si>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</si>
  <si>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</si>
  <si>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</si>
  <si>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</si>
  <si>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</si>
  <si>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</si>
  <si>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</si>
  <si>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</si>
  <si>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</si>
  <si>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</si>
  <si>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</si>
  <si>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</si>
  <si>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</si>
  <si>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</si>
  <si>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</si>
  <si>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</si>
  <si>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</si>
  <si>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</si>
  <si>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</si>
  <si>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</si>
  <si>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</si>
  <si>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</si>
  <si>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</si>
  <si>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</si>
  <si>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</si>
  <si>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</si>
  <si>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</si>
  <si>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</si>
  <si>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</si>
  <si>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</si>
  <si>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</si>
  <si>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</si>
  <si>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</si>
  <si>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</si>
  <si>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</si>
  <si>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</si>
  <si>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</si>
  <si>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</si>
  <si>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</si>
  <si>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</si>
  <si>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</si>
  <si>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</si>
  <si>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</si>
  <si>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</si>
  <si>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</si>
  <si>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</si>
  <si>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</si>
  <si>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</si>
  <si>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</si>
  <si>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</si>
  <si>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</si>
  <si>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</si>
  <si>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</si>
  <si>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</si>
  <si>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</si>
  <si>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</si>
  <si>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</si>
  <si>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</si>
  <si>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</si>
  <si>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</si>
  <si>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</si>
  <si>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</si>
  <si>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</si>
  <si>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</si>
  <si>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</si>
  <si>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</si>
  <si>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</si>
  <si>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</si>
  <si>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</si>
  <si>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</si>
  <si>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</si>
  <si>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</si>
  <si>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</si>
  <si>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</si>
  <si>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</si>
  <si>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</si>
  <si>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</si>
  <si>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</si>
  <si>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</si>
  <si>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</si>
  <si>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</si>
  <si>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</si>
  <si>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</si>
  <si>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</si>
  <si>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</si>
  <si>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</si>
  <si>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</si>
  <si>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</si>
  <si>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</si>
  <si>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</si>
  <si>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</si>
  <si>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</si>
  <si>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</si>
  <si>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</si>
  <si>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</si>
  <si>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</si>
  <si>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</si>
  <si>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</si>
  <si>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</si>
  <si>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</si>
  <si>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</si>
  <si>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</si>
  <si>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</si>
  <si>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</si>
  <si>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</si>
  <si>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</si>
  <si>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</si>
  <si>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</si>
  <si>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</si>
  <si>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</si>
  <si>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</si>
  <si>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</si>
  <si>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</si>
  <si>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</si>
  <si>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</si>
  <si>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</si>
  <si>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</si>
  <si>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</si>
  <si>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</si>
  <si>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</si>
  <si>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</si>
  <si>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</si>
  <si>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</si>
  <si>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</si>
  <si>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</si>
  <si>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</si>
  <si>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</si>
  <si>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</si>
  <si>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</si>
  <si>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</si>
  <si>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</si>
  <si>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</si>
  <si>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</si>
  <si>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</si>
  <si>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</si>
  <si>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</si>
  <si>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</si>
  <si>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</si>
  <si>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</si>
  <si>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</si>
  <si>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</si>
  <si>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</si>
  <si>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</si>
  <si>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</si>
  <si>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</si>
  <si>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</si>
  <si>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</si>
  <si>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</si>
  <si>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</si>
  <si>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</si>
  <si>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</si>
  <si>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</si>
  <si>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</si>
  <si>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</si>
  <si>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</si>
  <si>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</si>
  <si>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</si>
  <si>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</si>
  <si>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</si>
  <si>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</si>
  <si>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</si>
  <si>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</si>
  <si>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</si>
  <si>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</si>
  <si>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</si>
  <si>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</si>
  <si>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</si>
  <si>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</si>
  <si>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</si>
  <si>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</si>
  <si>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</si>
  <si>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</si>
  <si>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</si>
  <si>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</si>
  <si>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</si>
  <si>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</si>
  <si>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</si>
  <si>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</si>
  <si>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</si>
  <si>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</si>
  <si>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</si>
  <si>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</si>
  <si>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</si>
  <si>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</si>
  <si>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</si>
  <si>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</si>
  <si>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</si>
  <si>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</si>
  <si>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</si>
  <si>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</si>
  <si>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</si>
  <si>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</si>
  <si>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</si>
  <si>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</si>
  <si>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</si>
  <si>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</si>
  <si>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</si>
  <si>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</si>
  <si>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</si>
  <si>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</si>
  <si>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</si>
  <si>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</si>
  <si>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</si>
  <si>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</si>
  <si>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</si>
  <si>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</si>
  <si>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</si>
  <si>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</si>
  <si>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</si>
  <si>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</si>
  <si>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</si>
  <si>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</si>
  <si>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</si>
  <si>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</si>
  <si>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</si>
  <si>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</si>
  <si>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</si>
  <si>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</si>
  <si>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</si>
  <si>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</si>
  <si>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</si>
  <si>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</si>
  <si>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</si>
  <si>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</si>
  <si>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</si>
  <si>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</si>
  <si>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</si>
  <si>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</si>
  <si>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</si>
  <si>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</si>
  <si>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</si>
  <si>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</si>
  <si>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</si>
  <si>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</si>
  <si>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</si>
  <si>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</si>
  <si>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</si>
  <si>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</si>
  <si>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</si>
  <si>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</si>
  <si>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</si>
  <si>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</si>
  <si>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</si>
  <si>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</si>
  <si>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</si>
  <si>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</si>
  <si>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</si>
  <si>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</si>
  <si>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</si>
  <si>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</si>
  <si>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</si>
  <si>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</si>
  <si>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</si>
  <si>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</si>
  <si>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</si>
  <si>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</si>
  <si>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</si>
  <si>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</si>
  <si>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</si>
  <si>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</si>
  <si>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</si>
  <si>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</si>
  <si>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</si>
  <si>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</si>
  <si>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</si>
  <si>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</si>
  <si>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</si>
  <si>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</si>
  <si>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</si>
  <si>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</si>
  <si>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</si>
  <si>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</si>
  <si>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</si>
  <si>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</si>
  <si>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</si>
  <si>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</si>
  <si>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</si>
  <si>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</si>
  <si>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</si>
  <si>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</si>
  <si>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</si>
  <si>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</si>
  <si>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</si>
  <si>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</si>
  <si>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</si>
  <si>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</si>
  <si>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</si>
  <si>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</si>
  <si>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</si>
  <si>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</si>
  <si>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</si>
  <si>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</si>
  <si>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</si>
  <si>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</si>
  <si>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</si>
  <si>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</si>
  <si>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</si>
  <si>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</si>
  <si>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</si>
  <si>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</si>
  <si>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</si>
  <si>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</si>
  <si>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</si>
  <si>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</si>
  <si>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</si>
  <si>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</si>
  <si>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</si>
  <si>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</si>
  <si>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</si>
  <si>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</si>
  <si>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</si>
  <si>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</si>
  <si>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</si>
  <si>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</si>
  <si>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</si>
  <si>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</si>
  <si>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</si>
  <si>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</si>
  <si>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</si>
  <si>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</si>
  <si>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</si>
  <si>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</si>
  <si>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</si>
  <si>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</si>
  <si>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</si>
  <si>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</si>
  <si>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</si>
  <si>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</si>
  <si>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</si>
  <si>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</si>
  <si>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</si>
  <si>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</si>
  <si>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</si>
  <si>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</si>
  <si>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</si>
  <si>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</si>
  <si>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</si>
  <si>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</si>
  <si>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</si>
  <si>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</si>
  <si>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</si>
  <si>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</si>
  <si>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</si>
  <si>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</si>
  <si>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</si>
  <si>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</si>
  <si>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</si>
  <si>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</si>
  <si>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</si>
  <si>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</si>
  <si>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</si>
  <si>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</si>
  <si>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</si>
  <si>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</si>
  <si>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</si>
  <si>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</si>
  <si>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</si>
  <si>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</si>
  <si>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</si>
  <si>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</si>
  <si>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</si>
  <si>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</si>
  <si>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</si>
  <si>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</si>
  <si>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</si>
  <si>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</si>
  <si>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</si>
  <si>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</si>
  <si>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</si>
  <si>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</si>
  <si>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</si>
  <si>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</si>
  <si>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</si>
  <si>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</si>
  <si>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</si>
  <si>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</si>
  <si>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</si>
  <si>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</si>
  <si>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</si>
  <si>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</si>
  <si>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</si>
  <si>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</si>
  <si>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</si>
  <si>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</si>
  <si>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</si>
  <si>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</si>
  <si>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</si>
  <si>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</si>
  <si>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</si>
  <si>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</si>
  <si>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</si>
  <si>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</si>
  <si>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</si>
  <si>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</si>
  <si>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</si>
  <si>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</si>
  <si>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</si>
  <si>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</si>
  <si>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</si>
  <si>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</si>
  <si>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</si>
  <si>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</si>
  <si>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</si>
  <si>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</si>
  <si>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</si>
  <si>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</si>
  <si>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</si>
  <si>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</si>
  <si>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</si>
  <si>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</si>
  <si>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</si>
  <si>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</si>
  <si>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</si>
  <si>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</si>
  <si>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</si>
  <si>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</si>
  <si>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</si>
  <si>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</si>
  <si>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</si>
  <si>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</si>
  <si>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</si>
  <si>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</si>
  <si>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</si>
  <si>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</si>
  <si>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</si>
  <si>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</si>
  <si>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</si>
  <si>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</si>
  <si>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</si>
  <si>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</si>
  <si>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</si>
  <si>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</si>
  <si>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</si>
  <si>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</si>
  <si>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</si>
  <si>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</si>
  <si>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</si>
  <si>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</si>
  <si>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</si>
  <si>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</si>
  <si>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</si>
  <si>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</si>
  <si>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</si>
  <si>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</si>
  <si>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</si>
  <si>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</si>
  <si>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</si>
  <si>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</si>
  <si>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</si>
  <si>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</si>
  <si>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</si>
  <si>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</si>
  <si>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</si>
  <si>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</si>
  <si>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</si>
  <si>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</si>
  <si>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</si>
  <si>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</si>
  <si>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</si>
  <si>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</si>
  <si>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</si>
  <si>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</si>
  <si>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</si>
  <si>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</si>
  <si>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</si>
  <si>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</si>
  <si>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</si>
  <si>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</si>
  <si>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</si>
  <si>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</si>
  <si>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</si>
  <si>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</si>
  <si>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</si>
  <si>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</si>
  <si>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</si>
  <si>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</si>
  <si>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</si>
  <si>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</si>
  <si>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</si>
  <si>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</si>
  <si>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</si>
  <si>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</si>
  <si>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</si>
  <si>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</si>
  <si>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</si>
  <si>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</si>
  <si>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</si>
  <si>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</si>
  <si>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</si>
  <si>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</si>
  <si>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</si>
  <si>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</si>
  <si>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</si>
  <si>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</si>
  <si>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</si>
  <si>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</si>
  <si>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</si>
  <si>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</si>
  <si>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</si>
  <si>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</si>
  <si>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</si>
  <si>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</si>
  <si>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</si>
  <si>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</si>
  <si>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</si>
  <si>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</si>
  <si>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</si>
  <si>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</si>
  <si>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</si>
  <si>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</si>
  <si>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</si>
  <si>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</si>
  <si>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</si>
  <si>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</si>
  <si>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</si>
  <si>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</si>
  <si>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</si>
  <si>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</si>
  <si>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</si>
  <si>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</si>
  <si>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</si>
  <si>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</si>
  <si>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</si>
  <si>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</si>
  <si>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</si>
  <si>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</si>
  <si>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</si>
  <si>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</si>
  <si>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</si>
  <si>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</si>
  <si>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</si>
  <si>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</si>
  <si>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</si>
  <si>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</si>
  <si>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</si>
  <si>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</si>
  <si>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</si>
  <si>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</si>
  <si>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</si>
  <si>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</si>
  <si>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</si>
  <si>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</si>
  <si>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</si>
  <si>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</si>
  <si>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</si>
  <si>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</si>
  <si>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</si>
  <si>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</si>
  <si>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</si>
  <si>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</si>
  <si>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</si>
  <si>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</si>
  <si>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</si>
  <si>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</si>
  <si>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</si>
  <si>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</si>
  <si>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</si>
  <si>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</si>
  <si>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</si>
  <si>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</si>
  <si>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</si>
  <si>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</si>
  <si>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</si>
  <si>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</si>
  <si>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</si>
  <si>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</si>
  <si>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</si>
  <si>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</si>
  <si>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</si>
  <si>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</si>
  <si>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</si>
  <si>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</si>
  <si>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</si>
  <si>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</si>
  <si>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</si>
  <si>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</si>
  <si>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</si>
  <si>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</si>
  <si>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</si>
  <si>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</si>
  <si>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</si>
  <si>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</si>
  <si>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</si>
  <si>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</si>
  <si>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</si>
  <si>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</si>
  <si>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</si>
  <si>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</si>
  <si>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</si>
  <si>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</si>
  <si>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</si>
  <si>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</si>
  <si>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</si>
  <si>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</si>
  <si>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</si>
  <si>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</si>
  <si>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</si>
  <si>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</si>
  <si>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</si>
  <si>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</si>
  <si>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</si>
  <si>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</si>
  <si>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</si>
  <si>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</si>
  <si>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</si>
  <si>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</si>
  <si>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</si>
  <si>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</si>
  <si>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</si>
  <si>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</si>
  <si>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</si>
  <si>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</si>
  <si>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</si>
  <si>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</si>
  <si>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</si>
  <si>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</si>
  <si>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</si>
  <si>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</si>
  <si>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</si>
  <si>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</si>
  <si>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</si>
  <si>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</si>
  <si>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</si>
  <si>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</si>
  <si>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</si>
  <si>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</si>
  <si>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</si>
  <si>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</si>
  <si>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</si>
  <si>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</si>
  <si>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</si>
  <si>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</si>
  <si>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</si>
  <si>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</si>
  <si>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</si>
  <si>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</si>
  <si>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</si>
  <si>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</si>
  <si>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</si>
  <si>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</si>
  <si>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</si>
  <si>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</si>
  <si>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</si>
  <si>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</si>
  <si>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</si>
  <si>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</si>
  <si>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</si>
  <si>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</si>
  <si>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</si>
  <si>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</si>
  <si>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</si>
  <si>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</si>
  <si>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</si>
  <si>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</si>
  <si>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</si>
  <si>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</si>
  <si>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</si>
  <si>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</si>
  <si>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</si>
  <si>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</si>
  <si>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</si>
  <si>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</si>
  <si>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</si>
  <si>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</si>
  <si>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</si>
  <si>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</si>
  <si>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</si>
  <si>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</si>
  <si>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</si>
  <si>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</si>
  <si>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</si>
  <si>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</si>
  <si>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</si>
  <si>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</si>
  <si>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</si>
  <si>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</si>
  <si>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</si>
  <si>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</si>
  <si>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</si>
  <si>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</si>
  <si>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</si>
  <si>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</si>
  <si>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</si>
  <si>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</si>
  <si>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</si>
  <si>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</si>
  <si>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</si>
  <si>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</si>
  <si>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</si>
  <si>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</si>
  <si>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</si>
  <si>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</si>
  <si>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</si>
  <si>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</si>
  <si>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</si>
  <si>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</si>
  <si>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</si>
  <si>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</si>
  <si>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</si>
  <si>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</si>
  <si>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</si>
  <si>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</si>
  <si>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</si>
  <si>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</si>
  <si>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</si>
  <si>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</si>
  <si>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</si>
  <si>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</si>
  <si>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</si>
  <si>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</si>
  <si>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</si>
  <si>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</si>
  <si>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</si>
  <si>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</si>
  <si>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</si>
  <si>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</si>
  <si>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</si>
  <si>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</si>
  <si>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</si>
  <si>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</si>
  <si>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</si>
  <si>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</si>
  <si>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</si>
  <si>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</si>
  <si>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</si>
  <si>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</si>
  <si>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</si>
  <si>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</si>
  <si>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</si>
  <si>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</si>
  <si>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</si>
  <si>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</si>
  <si>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</si>
  <si>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</si>
  <si>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</si>
  <si>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</si>
  <si>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</si>
  <si>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</si>
  <si>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</si>
  <si>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</si>
  <si>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</si>
  <si>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</si>
  <si>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</si>
  <si>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</si>
  <si>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</si>
  <si>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</si>
  <si>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</si>
  <si>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</si>
  <si>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</si>
  <si>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</si>
  <si>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</si>
  <si>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</si>
  <si>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</si>
  <si>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</si>
  <si>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</si>
  <si>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</si>
  <si>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</si>
  <si>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</si>
  <si>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</si>
  <si>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</si>
  <si>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</si>
  <si>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</si>
  <si>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</si>
  <si>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</si>
  <si>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</si>
  <si>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</si>
  <si>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</si>
  <si>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</si>
  <si>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</si>
  <si>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</si>
  <si>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</si>
  <si>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</si>
  <si>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</si>
  <si>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</si>
  <si>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</si>
  <si>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</si>
  <si>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</si>
  <si>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</si>
  <si>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</si>
  <si>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</si>
  <si>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</si>
  <si>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</si>
  <si>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</si>
  <si>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</si>
  <si>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</si>
  <si>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</si>
  <si>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</si>
  <si>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</si>
  <si>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</si>
  <si>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</si>
  <si>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</si>
  <si>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</si>
  <si>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</si>
  <si>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</si>
  <si>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</si>
  <si>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</si>
  <si>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</si>
  <si>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</si>
  <si>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</si>
  <si>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</si>
  <si>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</si>
  <si>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</si>
  <si>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</si>
  <si>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</si>
  <si>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</si>
  <si>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</si>
  <si>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</si>
  <si>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</si>
  <si>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</si>
  <si>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</si>
  <si>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</si>
  <si>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</si>
  <si>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</si>
  <si>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</si>
  <si>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</si>
  <si>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</si>
  <si>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</si>
  <si>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</si>
  <si>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</si>
  <si>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</si>
  <si>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</si>
  <si>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</si>
  <si>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</si>
  <si>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</si>
  <si>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</si>
  <si>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</si>
  <si>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</si>
  <si>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</si>
  <si>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</si>
  <si>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</si>
  <si>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</si>
  <si>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</si>
  <si>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</si>
  <si>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</si>
  <si>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</si>
  <si>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</si>
  <si>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</si>
  <si>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</si>
  <si>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</si>
  <si>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</si>
  <si>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</si>
  <si>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</si>
  <si>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</si>
  <si>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</si>
  <si>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</si>
  <si>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</si>
  <si>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</si>
  <si>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</si>
  <si>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</si>
  <si>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</si>
  <si>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</si>
  <si>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</si>
  <si>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</si>
  <si>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</si>
  <si>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</si>
  <si>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</si>
  <si>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</si>
  <si>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</si>
  <si>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</si>
  <si>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</si>
  <si>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</si>
  <si>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</si>
  <si>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</si>
  <si>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</si>
  <si>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</si>
  <si>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</si>
  <si>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</si>
  <si>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</si>
  <si>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</si>
  <si>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</si>
  <si>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</si>
  <si>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</si>
  <si>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</si>
  <si>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</si>
  <si>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</si>
  <si>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</si>
  <si>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</si>
  <si>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</si>
  <si>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</si>
  <si>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</si>
  <si>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</si>
  <si>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</si>
  <si>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</si>
  <si>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</si>
  <si>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</si>
  <si>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</si>
  <si>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</si>
  <si>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</si>
  <si>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</si>
  <si>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</si>
  <si>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</si>
  <si>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</si>
  <si>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</si>
  <si>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</si>
  <si>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</si>
  <si>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</si>
  <si>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</si>
  <si>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</si>
  <si>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</si>
  <si>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</si>
  <si>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</si>
  <si>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</si>
  <si>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</si>
  <si>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</si>
  <si>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</si>
  <si>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</si>
  <si>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</si>
  <si>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</si>
  <si>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</si>
  <si>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</si>
  <si>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</si>
  <si>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</si>
  <si>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</si>
  <si>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</si>
  <si>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</si>
  <si>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</si>
  <si>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</si>
  <si>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</si>
  <si>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</si>
  <si>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</si>
  <si>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</si>
  <si>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</si>
  <si>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</si>
  <si>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</si>
  <si>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</si>
  <si>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</si>
  <si>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</si>
  <si>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</si>
  <si>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</si>
  <si>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</si>
  <si>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</si>
  <si>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</si>
  <si>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</si>
  <si>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</si>
  <si>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</si>
  <si>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</si>
  <si>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</si>
  <si>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</si>
  <si>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</si>
  <si>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</si>
  <si>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</si>
  <si>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</si>
  <si>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</si>
  <si>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</si>
  <si>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</si>
  <si>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</si>
  <si>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</si>
  <si>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</si>
  <si>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</si>
  <si>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</si>
  <si>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</si>
  <si>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</si>
  <si>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</si>
  <si>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</si>
  <si>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</si>
  <si>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</si>
  <si>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</si>
  <si>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</si>
  <si>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</si>
  <si>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</si>
  <si>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</si>
  <si>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</si>
  <si>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</si>
  <si>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</si>
  <si>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</si>
  <si>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</si>
  <si>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</si>
  <si>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</si>
  <si>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</si>
  <si>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</si>
  <si>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</si>
  <si>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</si>
  <si>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</si>
  <si>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</si>
  <si>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</si>
  <si>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</si>
  <si>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</si>
  <si>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</si>
  <si>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</si>
  <si>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</si>
  <si>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</si>
  <si>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</si>
  <si>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</si>
  <si>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</si>
  <si>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</si>
  <si>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</si>
  <si>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</si>
  <si>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</si>
  <si>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</si>
  <si>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</si>
  <si>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</si>
  <si>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</si>
  <si>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</si>
  <si>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</si>
  <si>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</si>
  <si>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</si>
  <si>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</si>
  <si>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</si>
  <si>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</si>
  <si>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</si>
  <si>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</si>
  <si>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</si>
  <si>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</si>
  <si>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</si>
  <si>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</si>
  <si>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</si>
  <si>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</si>
  <si>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</si>
  <si>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</si>
  <si>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</si>
  <si>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</si>
  <si>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</si>
  <si>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</si>
  <si>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</si>
  <si>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</si>
  <si>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</si>
  <si>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</si>
  <si>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</si>
  <si>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</si>
  <si>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</si>
  <si>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</si>
  <si>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</si>
  <si>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</si>
  <si>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</si>
  <si>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</si>
  <si>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</si>
  <si>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</si>
  <si>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</si>
  <si>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</si>
  <si>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</si>
  <si>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</si>
  <si>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</si>
  <si>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</si>
  <si>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</si>
  <si>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</si>
  <si>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</si>
  <si>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</si>
  <si>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</si>
  <si>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</si>
  <si>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</si>
  <si>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</si>
  <si>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</si>
  <si>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</si>
  <si>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</si>
  <si>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</si>
  <si>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</si>
  <si>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</si>
  <si>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</si>
  <si>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</si>
  <si>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</si>
  <si>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</si>
  <si>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</si>
  <si>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</si>
  <si>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</si>
  <si>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</si>
  <si>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</si>
  <si>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</si>
  <si>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</si>
  <si>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</si>
  <si>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</si>
  <si>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</si>
  <si>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</si>
  <si>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</si>
  <si>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</si>
  <si>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</si>
  <si>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</si>
  <si>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</si>
  <si>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</si>
  <si>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</si>
  <si>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</si>
  <si>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</si>
  <si>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</si>
  <si>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</si>
  <si>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</si>
  <si>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</si>
  <si>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</si>
  <si>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</si>
  <si>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</si>
  <si>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</si>
  <si>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</si>
  <si>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</si>
  <si>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</si>
  <si>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</si>
  <si>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</si>
  <si>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</si>
  <si>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</si>
  <si>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</si>
  <si>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</si>
  <si>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</si>
  <si>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</si>
  <si>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</si>
  <si>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</si>
  <si>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</si>
  <si>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</si>
  <si>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</si>
  <si>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</si>
  <si>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</si>
  <si>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</si>
  <si>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</si>
  <si>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</si>
  <si>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</si>
  <si>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</si>
  <si>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</si>
  <si>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</si>
  <si>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</si>
  <si>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</si>
  <si>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</si>
  <si>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</si>
  <si>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</si>
  <si>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</si>
  <si>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</si>
  <si>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</si>
  <si>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</si>
  <si>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</si>
  <si>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</si>
  <si>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</si>
  <si>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</si>
  <si>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</si>
  <si>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</si>
  <si>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</si>
  <si>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</si>
  <si>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</si>
  <si>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</si>
  <si>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</si>
  <si>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</si>
  <si>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</si>
  <si>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</si>
  <si>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</si>
  <si>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</si>
  <si>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</si>
  <si>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</si>
  <si>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</si>
  <si>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</si>
  <si>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</si>
  <si>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</si>
  <si>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</si>
  <si>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</si>
  <si>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</si>
  <si>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</si>
  <si>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</si>
  <si>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</si>
  <si>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</si>
  <si>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</si>
  <si>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</si>
  <si>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</si>
  <si>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</si>
  <si>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</si>
  <si>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</si>
  <si>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</si>
  <si>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</si>
  <si>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</si>
  <si>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</si>
  <si>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</si>
  <si>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</si>
  <si>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</si>
  <si>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</si>
  <si>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</si>
  <si>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</si>
  <si>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</si>
  <si>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</si>
  <si>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</si>
  <si>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</si>
  <si>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</si>
  <si>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</si>
  <si>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</si>
  <si>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</si>
  <si>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</si>
  <si>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</si>
  <si>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</si>
  <si>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</si>
  <si>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</si>
  <si>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</si>
  <si>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</si>
  <si>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</si>
  <si>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</si>
  <si>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</si>
  <si>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</si>
  <si>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</si>
  <si>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</si>
  <si>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</si>
  <si>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</si>
  <si>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</si>
  <si>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</si>
  <si>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</si>
  <si>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</si>
  <si>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</si>
  <si>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</si>
  <si>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</si>
  <si>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</si>
  <si>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</si>
  <si>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</si>
  <si>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</si>
  <si>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</si>
  <si>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</si>
  <si>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</si>
  <si>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</si>
  <si>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</si>
  <si>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</si>
  <si>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</si>
  <si>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</si>
  <si>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</si>
  <si>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</si>
  <si>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</si>
  <si>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</si>
  <si>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</si>
  <si>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</si>
  <si>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</si>
  <si>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</si>
  <si>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</si>
  <si>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</si>
  <si>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</si>
  <si>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</si>
  <si>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</si>
  <si>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</si>
  <si>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</si>
  <si>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</si>
  <si>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</si>
  <si>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</si>
  <si>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</si>
  <si>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</si>
  <si>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</si>
  <si>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</si>
  <si>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</si>
  <si>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</si>
  <si>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</si>
  <si>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</si>
  <si>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</si>
  <si>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</si>
  <si>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</si>
  <si>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</si>
  <si>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</si>
  <si>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</si>
  <si>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</si>
  <si>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</si>
  <si>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</si>
  <si>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</si>
  <si>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</si>
  <si>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</si>
  <si>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</si>
  <si>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</si>
  <si>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</si>
  <si>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</si>
  <si>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</si>
  <si>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</si>
  <si>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</si>
  <si>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</si>
  <si>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</si>
  <si>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</si>
  <si>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</si>
  <si>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</si>
  <si>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</si>
  <si>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</si>
  <si>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</si>
  <si>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</si>
  <si>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</si>
  <si>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</si>
  <si>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</si>
  <si>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</si>
  <si>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</si>
  <si>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</si>
  <si>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</si>
  <si>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</si>
  <si>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</si>
  <si>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</si>
  <si>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</si>
  <si>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</si>
  <si>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</si>
  <si>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</si>
  <si>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</si>
  <si>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</si>
  <si>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</si>
  <si>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</si>
  <si>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</si>
  <si>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</si>
  <si>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</si>
  <si>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</si>
  <si>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</si>
  <si>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</si>
  <si>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</si>
  <si>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</si>
  <si>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</si>
  <si>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</si>
  <si>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</si>
  <si>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</si>
  <si>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</si>
  <si>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</si>
  <si>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</si>
  <si>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</si>
  <si>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</si>
  <si>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</si>
  <si>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</si>
  <si>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</si>
  <si>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</si>
  <si>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</si>
  <si>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</si>
  <si>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</si>
  <si>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</si>
  <si>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</si>
  <si>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</si>
  <si>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</si>
  <si>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</si>
  <si>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</si>
  <si>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</si>
  <si>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</si>
  <si>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</si>
  <si>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</si>
  <si>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</si>
  <si>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</si>
  <si>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</si>
  <si>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</si>
  <si>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</si>
  <si>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</si>
  <si>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</si>
  <si>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</si>
  <si>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</si>
  <si>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</si>
  <si>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</si>
  <si>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</si>
  <si>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</si>
  <si>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</si>
  <si>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</si>
  <si>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</si>
  <si>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</si>
  <si>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</si>
  <si>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</si>
  <si>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</si>
  <si>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</si>
  <si>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</si>
  <si>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</si>
  <si>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</si>
  <si>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</si>
  <si>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</si>
  <si>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</si>
  <si>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</si>
  <si>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</si>
  <si>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</si>
  <si>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</si>
  <si>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</si>
  <si>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</si>
  <si>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</si>
  <si>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</si>
  <si>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</si>
  <si>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</si>
  <si>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</si>
  <si>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</si>
  <si>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</si>
  <si>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</si>
  <si>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</si>
  <si>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</si>
  <si>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</si>
  <si>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</si>
  <si>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</si>
  <si>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</si>
  <si>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</si>
  <si>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</si>
  <si>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</si>
  <si>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</si>
  <si>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</si>
  <si>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</si>
  <si>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</si>
  <si>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</si>
  <si>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</si>
  <si>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</si>
  <si>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</si>
  <si>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</si>
  <si>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</si>
  <si>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</si>
  <si>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</si>
  <si>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</si>
  <si>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</si>
  <si>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</si>
  <si>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</si>
  <si>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</si>
  <si>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</si>
  <si>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</si>
  <si>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</si>
  <si>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</si>
  <si>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</si>
  <si>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</si>
  <si>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</si>
  <si>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</si>
  <si>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</si>
  <si>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</si>
  <si>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</si>
  <si>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</si>
  <si>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</si>
  <si>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</si>
  <si>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</si>
  <si>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</si>
  <si>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</si>
  <si>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</si>
  <si>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</si>
  <si>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</si>
  <si>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</si>
  <si>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</si>
  <si>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</si>
  <si>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</si>
  <si>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</si>
  <si>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</si>
  <si>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</si>
  <si>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</si>
  <si>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</si>
  <si>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</si>
  <si>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</si>
  <si>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</si>
  <si>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</si>
  <si>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</si>
  <si>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</si>
  <si>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</si>
  <si>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</si>
  <si>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</si>
  <si>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</si>
  <si>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</si>
  <si>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</si>
  <si>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</si>
  <si>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</si>
  <si>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</si>
  <si>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</si>
  <si>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</si>
  <si>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</si>
  <si>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</si>
  <si>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</si>
  <si>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</si>
  <si>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</si>
  <si>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</si>
  <si>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</si>
  <si>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</si>
  <si>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</si>
  <si>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</si>
  <si>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</si>
  <si>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</si>
  <si>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</si>
  <si>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</si>
  <si>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</si>
  <si>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</si>
  <si>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</si>
  <si>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</si>
  <si>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</si>
  <si>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</si>
  <si>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</si>
  <si>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</si>
  <si>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</si>
  <si>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</si>
  <si>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</si>
  <si>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</si>
  <si>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</si>
  <si>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</si>
  <si>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</si>
  <si>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</si>
  <si>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</si>
  <si>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</si>
  <si>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</si>
  <si>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</si>
  <si>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</si>
  <si>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</si>
  <si>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</si>
  <si>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</si>
  <si>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</si>
  <si>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</si>
  <si>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</si>
  <si>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</si>
  <si>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</si>
  <si>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</si>
  <si>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</si>
  <si>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</si>
  <si>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</si>
  <si>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</si>
  <si>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</si>
  <si>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</si>
  <si>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</si>
  <si>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</si>
  <si>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</si>
  <si>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</si>
  <si>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</si>
  <si>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</si>
  <si>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</si>
  <si>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</si>
  <si>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</si>
  <si>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</si>
  <si>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</si>
  <si>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</si>
  <si>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</si>
  <si>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</si>
  <si>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</si>
  <si>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</si>
  <si>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</si>
  <si>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</si>
  <si>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</si>
  <si>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</si>
  <si>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</si>
  <si>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</si>
  <si>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</si>
  <si>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</si>
  <si>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</si>
  <si>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</si>
  <si>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</si>
  <si>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</si>
  <si>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</si>
  <si>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</si>
  <si>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</si>
  <si>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</si>
  <si>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</si>
  <si>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</si>
  <si>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</si>
  <si>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</si>
  <si>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</si>
  <si>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</si>
  <si>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</si>
  <si>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</si>
  <si>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</si>
  <si>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</si>
  <si>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</si>
  <si>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</si>
  <si>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</si>
  <si>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</si>
  <si>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</si>
  <si>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</si>
  <si>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</si>
  <si>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</si>
  <si>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</si>
  <si>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</si>
  <si>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</si>
  <si>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</si>
  <si>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</si>
  <si>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</si>
  <si>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</si>
  <si>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</si>
  <si>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</si>
  <si>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</si>
  <si>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</si>
  <si>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</si>
  <si>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</si>
  <si>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</si>
  <si>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</si>
  <si>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</si>
  <si>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</si>
  <si>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</si>
  <si>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</si>
  <si>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</si>
  <si>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</si>
  <si>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</si>
  <si>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</si>
  <si>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</si>
  <si>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</si>
  <si>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</si>
  <si>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</si>
  <si>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</si>
  <si>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</si>
  <si>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</si>
  <si>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</si>
  <si>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</si>
  <si>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</si>
  <si>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</si>
  <si>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</si>
  <si>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</si>
  <si>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</si>
  <si>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</si>
  <si>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</si>
  <si>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</si>
  <si>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</si>
  <si>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</si>
  <si>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</si>
  <si>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</si>
  <si>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</si>
  <si>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</si>
  <si>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</si>
  <si>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</si>
  <si>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</si>
  <si>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</si>
  <si>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</si>
  <si>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</si>
  <si>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</si>
  <si>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</si>
  <si>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</si>
  <si>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</si>
  <si>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</si>
  <si>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</si>
  <si>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</si>
  <si>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</si>
  <si>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</si>
  <si>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</si>
  <si>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</si>
  <si>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</si>
  <si>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</si>
  <si>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</si>
  <si>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</si>
  <si>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</si>
  <si>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</si>
  <si>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</si>
  <si>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</si>
  <si>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</si>
  <si>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</si>
  <si>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</si>
  <si>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</si>
  <si>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</si>
  <si>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</si>
  <si>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</si>
  <si>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</si>
  <si>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</si>
  <si>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</si>
  <si>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</si>
  <si>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</si>
  <si>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</si>
  <si>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</si>
  <si>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</si>
  <si>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</si>
  <si>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</si>
  <si>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</si>
  <si>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</si>
  <si>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</si>
  <si>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</si>
  <si>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</si>
  <si>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</si>
  <si>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</si>
  <si>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</si>
  <si>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</si>
  <si>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</si>
  <si>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</si>
  <si>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</si>
  <si>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</si>
  <si>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</si>
  <si>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</si>
  <si>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</si>
  <si>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</si>
  <si>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</si>
  <si>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</si>
  <si>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</si>
  <si>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</si>
  <si>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</si>
  <si>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</si>
  <si>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</si>
  <si>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</si>
  <si>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</si>
  <si>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</si>
  <si>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</si>
  <si>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</si>
  <si>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</si>
  <si>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</si>
  <si>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</si>
  <si>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</si>
  <si>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</si>
  <si>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</si>
  <si>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</si>
  <si>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</si>
  <si>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</si>
  <si>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</si>
  <si>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</si>
  <si>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</si>
  <si>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</si>
  <si>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</si>
  <si>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</si>
  <si>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</si>
  <si>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</si>
  <si>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</si>
  <si>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</si>
  <si>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</si>
  <si>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</si>
  <si>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</si>
  <si>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</si>
  <si>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</si>
  <si>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</si>
  <si>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</si>
  <si>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</si>
  <si>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</si>
  <si>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</si>
  <si>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</si>
  <si>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</si>
  <si>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</si>
  <si>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</si>
  <si>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</si>
  <si>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</si>
  <si>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</si>
  <si>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</si>
  <si>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</si>
  <si>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</si>
  <si>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</si>
  <si>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</si>
  <si>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</si>
  <si>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</si>
  <si>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</si>
  <si>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</si>
  <si>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</si>
  <si>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</si>
  <si>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</si>
  <si>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</si>
  <si>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</si>
  <si>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</si>
  <si>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</si>
  <si>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</si>
  <si>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</si>
  <si>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</si>
  <si>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</si>
  <si>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</si>
  <si>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</si>
  <si>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</si>
  <si>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</si>
  <si>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</si>
  <si>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</si>
  <si>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</si>
  <si>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</si>
  <si>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</si>
  <si>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</si>
  <si>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</si>
  <si>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</si>
  <si>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</si>
  <si>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</si>
  <si>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</si>
  <si>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</si>
  <si>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</si>
  <si>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</si>
  <si>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</si>
  <si>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</si>
  <si>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</si>
  <si>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</si>
  <si>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</si>
  <si>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</si>
  <si>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</si>
  <si>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</si>
  <si>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</si>
  <si>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</si>
  <si>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</si>
  <si>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</si>
  <si>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</si>
  <si>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</si>
  <si>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</si>
  <si>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</si>
  <si>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</si>
  <si>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</si>
  <si>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</si>
  <si>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</si>
  <si>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</si>
  <si>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</si>
  <si>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</si>
  <si>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</si>
  <si>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</si>
  <si>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</si>
  <si>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</si>
  <si>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</si>
  <si>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</si>
  <si>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</si>
  <si>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</si>
  <si>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</si>
  <si>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</si>
  <si>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</si>
  <si>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</si>
  <si>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</si>
  <si>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</si>
  <si>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</si>
  <si>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</si>
  <si>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</si>
  <si>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</si>
  <si>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</si>
  <si>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</si>
  <si>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</si>
  <si>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</si>
  <si>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</si>
  <si>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</si>
  <si>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</si>
  <si>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</si>
  <si>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</si>
  <si>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</si>
  <si>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</si>
  <si>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</si>
  <si>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</si>
  <si>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</si>
  <si>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</si>
  <si>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</si>
  <si>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</si>
  <si>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</si>
  <si>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</si>
  <si>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</si>
  <si>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</si>
  <si>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</si>
  <si>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</si>
  <si>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</si>
  <si>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</si>
  <si>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</si>
  <si>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</si>
  <si>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</si>
  <si>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</si>
  <si>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</si>
  <si>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</si>
  <si>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</si>
  <si>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</si>
  <si>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</si>
  <si>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</si>
  <si>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</si>
  <si>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</si>
  <si>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</si>
  <si>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</si>
  <si>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</si>
  <si>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</si>
  <si>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</si>
  <si>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</si>
  <si>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</si>
  <si>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</si>
  <si>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</si>
  <si>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</si>
  <si>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</si>
  <si>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</si>
  <si>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</si>
  <si>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</si>
  <si>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</si>
  <si>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</si>
  <si>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</si>
  <si>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</si>
  <si>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</si>
  <si>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</si>
  <si>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</si>
  <si>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</si>
  <si>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</si>
  <si>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</si>
  <si>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</si>
  <si>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</si>
  <si>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</si>
  <si>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</si>
  <si>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</si>
  <si>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</si>
  <si>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</si>
  <si>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</si>
  <si>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</si>
  <si>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</si>
  <si>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</si>
  <si>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</si>
  <si>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</si>
  <si>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</si>
  <si>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</si>
  <si>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</si>
  <si>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</si>
  <si>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</si>
  <si>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</si>
  <si>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</si>
  <si>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</si>
  <si>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</si>
  <si>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</si>
  <si>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</si>
  <si>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</si>
  <si>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</si>
  <si>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</si>
  <si>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</si>
  <si>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</si>
  <si>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</si>
  <si>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</si>
  <si>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</si>
  <si>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</si>
  <si>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</si>
  <si>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</si>
  <si>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</si>
  <si>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</si>
  <si>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</si>
  <si>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</si>
  <si>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</si>
  <si>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</si>
  <si>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</si>
  <si>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</si>
  <si>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</si>
  <si>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</si>
  <si>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</si>
  <si>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</si>
  <si>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</si>
  <si>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</si>
  <si>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</si>
  <si>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</si>
  <si>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</si>
  <si>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</si>
  <si>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</si>
  <si>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</si>
  <si>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</si>
  <si>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</si>
  <si>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</si>
  <si>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</si>
  <si>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</si>
  <si>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</si>
  <si>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</si>
  <si>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</si>
  <si>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</si>
  <si>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</si>
  <si>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</si>
  <si>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</si>
  <si>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</si>
  <si>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</si>
  <si>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</si>
  <si>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</si>
  <si>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</si>
  <si>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</si>
  <si>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</si>
  <si>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</si>
  <si>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</si>
  <si>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</si>
  <si>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</si>
  <si>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</si>
  <si>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</si>
  <si>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</si>
  <si>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</si>
  <si>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</si>
  <si>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</si>
  <si>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</si>
  <si>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</si>
  <si>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</si>
  <si>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</si>
  <si>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</si>
  <si>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</si>
  <si>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</si>
  <si>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</si>
  <si>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</si>
  <si>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</si>
  <si>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</si>
  <si>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</si>
  <si>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</si>
  <si>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</si>
  <si>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</si>
  <si>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</si>
  <si>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</si>
  <si>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</si>
  <si>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</si>
  <si>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</si>
  <si>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</si>
  <si>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</si>
  <si>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</si>
  <si>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</si>
  <si>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</si>
  <si>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</si>
  <si>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</si>
  <si>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</si>
  <si>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</si>
  <si>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</si>
  <si>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</si>
  <si>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</si>
  <si>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</si>
  <si>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</si>
  <si>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</si>
  <si>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</si>
  <si>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</si>
  <si>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</si>
  <si>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</si>
  <si>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</si>
  <si>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</si>
  <si>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</si>
  <si>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</si>
  <si>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</si>
  <si>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</si>
  <si>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</si>
  <si>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</si>
  <si>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</si>
  <si>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</si>
  <si>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</si>
  <si>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</si>
  <si>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</si>
  <si>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</si>
  <si>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</si>
  <si>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</si>
  <si>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</si>
  <si>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</si>
  <si>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</si>
  <si>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</si>
  <si>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</si>
  <si>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</si>
  <si>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</si>
  <si>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</si>
  <si>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</si>
  <si>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</si>
  <si>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</si>
  <si>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</si>
  <si>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</si>
  <si>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</si>
  <si>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</si>
  <si>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</si>
  <si>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</si>
  <si>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</si>
  <si>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</si>
  <si>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</si>
  <si>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</si>
  <si>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</si>
  <si>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</si>
  <si>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</si>
  <si>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</si>
  <si>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</si>
  <si>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</si>
  <si>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</si>
  <si>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</si>
  <si>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</si>
  <si>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</si>
  <si>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</si>
  <si>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</si>
  <si>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</si>
  <si>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</si>
  <si>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</si>
  <si>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</si>
  <si>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</si>
  <si>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</si>
  <si>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</si>
  <si>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</si>
  <si>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</si>
  <si>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</si>
  <si>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</si>
  <si>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</si>
  <si>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</si>
  <si>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</si>
  <si>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</si>
  <si>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</si>
  <si>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</si>
  <si>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</si>
  <si>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</si>
  <si>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</si>
  <si>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</si>
  <si>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</si>
  <si>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</si>
  <si>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</si>
  <si>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</si>
  <si>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</si>
  <si>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</si>
  <si>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</si>
  <si>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</si>
  <si>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</si>
  <si>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</si>
  <si>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</si>
  <si>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</si>
  <si>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</si>
  <si>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</si>
  <si>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</si>
  <si>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</si>
  <si>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</si>
  <si>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</si>
  <si>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</si>
  <si>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</si>
  <si>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</si>
  <si>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</si>
  <si>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</si>
  <si>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</si>
  <si>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</si>
  <si>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</si>
  <si>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</si>
  <si>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</si>
  <si>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</si>
  <si>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</si>
  <si>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</si>
  <si>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</si>
  <si>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</si>
  <si>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</si>
  <si>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</si>
  <si>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</si>
  <si>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</si>
  <si>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</si>
  <si>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</si>
  <si>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</si>
  <si>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</si>
  <si>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</si>
  <si>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</si>
  <si>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</si>
  <si>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</si>
  <si>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</si>
  <si>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</si>
  <si>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</si>
  <si>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</si>
  <si>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</si>
  <si>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</si>
  <si>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</si>
  <si>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</si>
  <si>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</si>
  <si>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</si>
  <si>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</si>
  <si>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</si>
  <si>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</si>
  <si>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</si>
  <si>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</si>
  <si>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</si>
  <si>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</si>
  <si>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</si>
  <si>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</si>
  <si>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</si>
  <si>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</si>
  <si>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</si>
  <si>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</si>
  <si>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</si>
  <si>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</si>
  <si>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</si>
  <si>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</si>
  <si>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</si>
  <si>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</si>
  <si>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</si>
  <si>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</si>
  <si>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</si>
  <si>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</si>
  <si>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</si>
  <si>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</si>
  <si>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</si>
  <si>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</si>
  <si>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</si>
  <si>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</si>
  <si>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</si>
  <si>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</si>
  <si>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</si>
  <si>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</si>
  <si>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</si>
  <si>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</si>
  <si>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</si>
  <si>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</si>
  <si>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</si>
  <si>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</si>
  <si>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</si>
  <si>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</si>
  <si>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</si>
  <si>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</si>
  <si>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</si>
  <si>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</si>
  <si>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</si>
  <si>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</si>
  <si>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</si>
  <si>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</si>
  <si>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</si>
  <si>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</si>
  <si>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</si>
  <si>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</si>
  <si>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</si>
  <si>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</si>
  <si>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</si>
  <si>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</si>
  <si>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</si>
  <si>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</si>
  <si>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</si>
  <si>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</si>
  <si>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</si>
  <si>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</si>
  <si>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</si>
  <si>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</si>
  <si>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</si>
  <si>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</si>
  <si>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</si>
  <si>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</si>
  <si>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</si>
  <si>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</si>
  <si>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</si>
  <si>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</si>
  <si>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</si>
  <si>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</si>
  <si>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</si>
  <si>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</si>
  <si>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</si>
  <si>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</si>
  <si>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</si>
  <si>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</si>
  <si>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</si>
  <si>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</si>
  <si>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</si>
  <si>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</si>
  <si>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</si>
  <si>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</si>
  <si>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</si>
  <si>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</si>
  <si>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</si>
  <si>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</si>
  <si>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</si>
  <si>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</si>
  <si>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</si>
  <si>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</si>
  <si>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</si>
  <si>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</si>
  <si>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</si>
  <si>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</si>
  <si>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</si>
  <si>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</si>
  <si>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</si>
  <si>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</si>
  <si>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</si>
  <si>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</si>
  <si>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</si>
  <si>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</si>
  <si>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</si>
  <si>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</si>
  <si>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</si>
  <si>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</si>
  <si>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</si>
  <si>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</si>
  <si>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</si>
  <si>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</si>
  <si>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</si>
  <si>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</si>
  <si>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</si>
  <si>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</si>
  <si>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</si>
  <si>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</si>
  <si>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</si>
  <si>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</si>
  <si>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</si>
  <si>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</si>
  <si>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</si>
  <si>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</si>
  <si>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</si>
  <si>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</si>
  <si>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</si>
  <si>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</si>
  <si>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</si>
  <si>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</si>
  <si>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</si>
  <si>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</si>
  <si>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</si>
  <si>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</si>
  <si>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</si>
  <si>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</si>
  <si>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</si>
  <si>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</si>
  <si>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</si>
  <si>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</si>
  <si>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</si>
  <si>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</si>
  <si>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</si>
  <si>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</si>
  <si>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</si>
  <si>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</si>
  <si>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</si>
  <si>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</si>
  <si>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</si>
  <si>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</si>
  <si>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</si>
  <si>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</si>
  <si>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</si>
  <si>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</si>
  <si>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</si>
  <si>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</si>
  <si>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</si>
  <si>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</si>
  <si>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</si>
  <si>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</si>
  <si>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</si>
  <si>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</si>
  <si>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</si>
  <si>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</si>
  <si>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</si>
  <si>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</si>
  <si>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</si>
  <si>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</si>
  <si>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</si>
  <si>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</si>
  <si>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</si>
  <si>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</si>
  <si>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</si>
  <si>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</si>
  <si>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</si>
  <si>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</si>
  <si>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</si>
  <si>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</si>
  <si>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</si>
  <si>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</si>
  <si>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</si>
  <si>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</si>
  <si>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</si>
  <si>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</si>
  <si>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</si>
  <si>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</si>
  <si>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</si>
  <si>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</si>
  <si>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</si>
  <si>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</si>
  <si>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</si>
  <si>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</si>
  <si>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</si>
  <si>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</si>
  <si>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</si>
  <si>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</si>
  <si>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</si>
  <si>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</si>
  <si>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</si>
  <si>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</si>
  <si>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</si>
  <si>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</si>
  <si>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</si>
  <si>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</si>
  <si>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</si>
  <si>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</si>
  <si>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</si>
  <si>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</si>
  <si>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</si>
  <si>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</si>
  <si>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</si>
  <si>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</si>
  <si>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</si>
  <si>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</si>
  <si>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</si>
  <si>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</si>
  <si>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</si>
  <si>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</si>
  <si>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</si>
  <si>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</si>
  <si>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</si>
  <si>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</si>
  <si>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</si>
  <si>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</si>
  <si>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</si>
  <si>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</si>
  <si>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</si>
  <si>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</si>
  <si>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</si>
  <si>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</si>
  <si>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</si>
  <si>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</si>
  <si>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</si>
  <si>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</si>
  <si>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</si>
  <si>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</si>
  <si>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</si>
  <si>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</si>
  <si>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</si>
  <si>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</si>
  <si>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</si>
  <si>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</si>
  <si>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</si>
  <si>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</si>
  <si>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</si>
  <si>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</si>
  <si>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</si>
  <si>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</si>
  <si>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</si>
  <si>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</si>
  <si>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</si>
  <si>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</si>
  <si>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</si>
  <si>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</si>
  <si>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</si>
  <si>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</si>
  <si>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</si>
  <si>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</si>
  <si>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</si>
  <si>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</si>
  <si>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</si>
  <si>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</si>
  <si>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</si>
  <si>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</si>
  <si>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</si>
  <si>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</si>
  <si>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</si>
  <si>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</si>
  <si>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</si>
  <si>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</si>
  <si>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</si>
  <si>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</si>
  <si>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</si>
  <si>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</si>
  <si>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</si>
  <si>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</si>
  <si>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</si>
  <si>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</si>
  <si>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</si>
  <si>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</si>
  <si>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</si>
  <si>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</si>
  <si>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</si>
  <si>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</si>
  <si>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</si>
  <si>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</si>
  <si>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</si>
  <si>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</si>
  <si>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</si>
  <si>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</si>
  <si>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</si>
  <si>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</si>
  <si>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</si>
  <si>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</si>
  <si>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</si>
  <si>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</si>
  <si>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</si>
  <si>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</si>
  <si>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</si>
  <si>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</si>
  <si>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</si>
  <si>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</si>
  <si>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</si>
  <si>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</si>
  <si>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</si>
  <si>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</si>
  <si>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</si>
  <si>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</si>
  <si>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</si>
  <si>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</si>
  <si>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</si>
  <si>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</si>
  <si>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</si>
  <si>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</si>
  <si>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</si>
  <si>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</si>
  <si>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</si>
  <si>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</si>
  <si>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</si>
  <si>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</si>
  <si>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</si>
  <si>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</si>
  <si>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</si>
  <si>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</si>
  <si>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</si>
  <si>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</si>
  <si>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</si>
  <si>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</si>
  <si>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</si>
  <si>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</si>
  <si>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</si>
  <si>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</si>
  <si>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</si>
  <si>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</si>
  <si>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</si>
  <si>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</si>
  <si>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</si>
  <si>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</si>
  <si>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</si>
  <si>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</si>
  <si>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</si>
  <si>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</si>
  <si>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</si>
  <si>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</si>
  <si>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</si>
  <si>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</si>
  <si>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</si>
  <si>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</si>
  <si>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</si>
  <si>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</si>
  <si>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</si>
  <si>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</si>
  <si>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</si>
  <si>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</si>
  <si>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</si>
  <si>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</si>
  <si>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</si>
  <si>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</si>
  <si>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</si>
  <si>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</si>
  <si>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</si>
  <si>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</si>
  <si>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</si>
  <si>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</si>
  <si>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</si>
  <si>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</si>
  <si>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</si>
  <si>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</si>
  <si>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</si>
  <si>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</si>
  <si>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</si>
  <si>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</si>
  <si>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</si>
  <si>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</si>
  <si>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</si>
  <si>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</si>
  <si>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</si>
  <si>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</si>
  <si>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</si>
  <si>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</si>
  <si>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</si>
  <si>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</si>
  <si>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</si>
  <si>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</si>
  <si>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</si>
  <si>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</si>
  <si>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</si>
  <si>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</si>
  <si>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</si>
  <si>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</si>
  <si>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</si>
  <si>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</si>
  <si>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</si>
  <si>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</si>
  <si>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</si>
  <si>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</si>
  <si>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</si>
  <si>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</si>
  <si>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</si>
  <si>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</si>
  <si>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</si>
  <si>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</si>
  <si>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</si>
  <si>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</si>
  <si>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</si>
  <si>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</si>
  <si>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</si>
  <si>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</si>
  <si>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</si>
  <si>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</si>
  <si>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</si>
  <si>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</si>
  <si>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</si>
  <si>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</si>
  <si>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</si>
  <si>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</si>
  <si>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</si>
  <si>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</si>
  <si>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</si>
  <si>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</si>
  <si>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</si>
  <si>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</si>
  <si>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</si>
  <si>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</si>
  <si>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</si>
  <si>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</si>
  <si>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</si>
  <si>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</si>
  <si>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</si>
  <si>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</si>
  <si>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</si>
  <si>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</si>
  <si>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</si>
  <si>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</si>
  <si>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</si>
  <si>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</si>
  <si>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</si>
  <si>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</si>
  <si>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</si>
  <si>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</si>
  <si>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</si>
  <si>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</si>
  <si>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</si>
  <si>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</si>
  <si>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</si>
  <si>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</si>
  <si>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</si>
  <si>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</si>
  <si>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</si>
  <si>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</si>
  <si>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</si>
  <si>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</si>
  <si>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</si>
  <si>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</si>
  <si>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</si>
  <si>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</si>
  <si>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</si>
  <si>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</si>
  <si>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</si>
  <si>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</si>
  <si>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</si>
  <si>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</si>
  <si>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</si>
  <si>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</si>
  <si>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</si>
  <si>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</si>
  <si>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</si>
  <si>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</si>
  <si>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</si>
  <si>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</si>
  <si>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</si>
  <si>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</si>
  <si>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</si>
  <si>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</si>
  <si>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</si>
  <si>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</si>
  <si>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</si>
  <si>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</si>
  <si>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</si>
  <si>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</si>
  <si>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</si>
  <si>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</si>
  <si>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</si>
  <si>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</si>
  <si>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</si>
  <si>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</si>
  <si>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</si>
  <si>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</si>
  <si>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</si>
  <si>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</si>
  <si>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</si>
  <si>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</si>
  <si>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</si>
  <si>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</si>
  <si>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</si>
  <si>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</si>
  <si>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</si>
  <si>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</si>
  <si>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</si>
  <si>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</si>
  <si>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</si>
  <si>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</si>
  <si>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</si>
  <si>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</si>
  <si>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</si>
  <si>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</si>
  <si>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</si>
  <si>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</si>
  <si>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</si>
  <si>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</si>
  <si>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</si>
  <si>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</si>
  <si>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</si>
  <si>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</si>
  <si>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</si>
  <si>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</si>
  <si>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</si>
  <si>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</si>
  <si>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</si>
  <si>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</si>
  <si>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</si>
  <si>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</si>
  <si>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</si>
  <si>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</si>
  <si>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</si>
  <si>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</si>
  <si>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</si>
  <si>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</si>
  <si>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</si>
  <si>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</si>
  <si>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</si>
  <si>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</si>
  <si>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</si>
  <si>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</si>
  <si>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</si>
  <si>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</si>
  <si>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</si>
  <si>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</si>
  <si>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</si>
  <si>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</si>
  <si>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</si>
  <si>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</si>
  <si>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</si>
  <si>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</si>
  <si>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</si>
  <si>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</si>
  <si>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</si>
  <si>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</si>
  <si>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</si>
  <si>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</si>
  <si>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</si>
  <si>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</si>
  <si>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</si>
  <si>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</si>
  <si>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</si>
  <si>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</si>
  <si>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</si>
  <si>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</si>
  <si>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</si>
  <si>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</si>
  <si>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</si>
  <si>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</si>
  <si>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</si>
  <si>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</si>
  <si>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</si>
  <si>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</si>
  <si>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</si>
  <si>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</si>
  <si>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</si>
  <si>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</si>
  <si>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</si>
  <si>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</si>
  <si>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</si>
  <si>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</si>
  <si>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</si>
  <si>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</si>
  <si>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</si>
  <si>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</si>
  <si>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</si>
  <si>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</si>
  <si>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</si>
  <si>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</si>
  <si>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</si>
  <si>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</si>
  <si>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</si>
  <si>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</si>
  <si>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</si>
  <si>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</si>
  <si>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</si>
  <si>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</si>
  <si>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</si>
  <si>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</si>
  <si>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</si>
  <si>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</si>
  <si>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</si>
  <si>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</si>
  <si>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</si>
  <si>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</si>
  <si>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</si>
  <si>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</si>
  <si>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</si>
  <si>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</si>
  <si>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</si>
  <si>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</si>
  <si>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</si>
  <si>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</si>
  <si>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</si>
  <si>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</si>
  <si>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</si>
  <si>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</si>
  <si>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</si>
  <si>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</si>
  <si>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</si>
  <si>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</si>
  <si>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</si>
  <si>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</si>
  <si>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</si>
  <si>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</si>
  <si>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</si>
  <si>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</si>
  <si>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</si>
  <si>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</si>
  <si>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</si>
  <si>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</si>
  <si>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</si>
  <si>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</si>
  <si>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</si>
  <si>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</si>
  <si>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</si>
  <si>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</si>
  <si>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</si>
  <si>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</si>
  <si>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</si>
  <si>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</si>
  <si>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</si>
  <si>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</si>
  <si>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</si>
  <si>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</si>
  <si>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</si>
  <si>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</si>
  <si>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</si>
  <si>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</si>
  <si>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</si>
  <si>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</si>
  <si>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</si>
  <si>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</si>
  <si>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</si>
  <si>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</si>
  <si>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</si>
  <si>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</si>
  <si>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</si>
  <si>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</si>
  <si>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</si>
  <si>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</si>
  <si>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</si>
  <si>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</si>
  <si>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</si>
  <si>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</si>
  <si>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</si>
  <si>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</si>
  <si>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</si>
  <si>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</si>
  <si>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</si>
  <si>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</si>
  <si>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</si>
  <si>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</si>
  <si>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</si>
  <si>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</si>
  <si>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</si>
  <si>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</si>
  <si>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</si>
  <si>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</si>
  <si>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</si>
  <si>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</si>
  <si>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</si>
  <si>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</si>
  <si>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</si>
  <si>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</si>
  <si>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</si>
  <si>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</si>
  <si>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</si>
  <si>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</si>
  <si>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</si>
  <si>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</si>
  <si>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</si>
  <si>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</si>
  <si>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</si>
  <si>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</si>
  <si>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</si>
  <si>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</si>
  <si>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</si>
  <si>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</si>
  <si>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</si>
  <si>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</si>
  <si>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</si>
  <si>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</si>
  <si>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</si>
  <si>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</si>
  <si>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</si>
  <si>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</si>
  <si>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</si>
  <si>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</si>
  <si>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</si>
  <si>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</si>
  <si>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</si>
  <si>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</si>
  <si>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</si>
  <si>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</si>
  <si>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</si>
  <si>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</si>
  <si>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</si>
  <si>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</si>
  <si>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</si>
  <si>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</si>
  <si>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</si>
  <si>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</si>
  <si>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</si>
  <si>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</si>
  <si>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</si>
  <si>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</si>
  <si>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</si>
  <si>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</si>
  <si>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</si>
  <si>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</si>
  <si>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</si>
  <si>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</si>
  <si>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</si>
  <si>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</si>
  <si>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</si>
  <si>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</si>
  <si>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</si>
  <si>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</si>
  <si>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</si>
  <si>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</si>
  <si>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</si>
  <si>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</si>
  <si>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</si>
  <si>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</si>
  <si>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</si>
  <si>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</si>
  <si>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</si>
  <si>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</si>
  <si>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</si>
  <si>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</si>
  <si>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</si>
  <si>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</si>
  <si>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</si>
  <si>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</si>
  <si>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</si>
  <si>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</si>
  <si>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</si>
  <si>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</si>
  <si>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</si>
  <si>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</si>
  <si>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</si>
  <si>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</si>
  <si>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</si>
  <si>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</si>
  <si>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</si>
  <si>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</si>
  <si>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</si>
  <si>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</si>
  <si>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</si>
  <si>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</si>
  <si>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</si>
  <si>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</si>
  <si>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</si>
  <si>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</si>
  <si>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</si>
  <si>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</si>
  <si>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</si>
  <si>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</si>
  <si>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</si>
  <si>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</si>
  <si>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</si>
  <si>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</si>
  <si>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</si>
  <si>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</si>
  <si>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</si>
  <si>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</si>
  <si>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</si>
  <si>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</si>
  <si>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</si>
  <si>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</si>
  <si>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</si>
  <si>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</si>
  <si>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</si>
  <si>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</si>
  <si>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</si>
  <si>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</si>
  <si>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</si>
  <si>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</si>
  <si>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</si>
  <si>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</si>
  <si>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</si>
  <si>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</si>
  <si>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</si>
  <si>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</si>
  <si>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</si>
  <si>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</si>
  <si>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</si>
  <si>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</si>
  <si>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</si>
  <si>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</si>
  <si>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</si>
  <si>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</si>
  <si>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</si>
  <si>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</si>
  <si>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</si>
  <si>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</si>
  <si>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</si>
  <si>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</si>
  <si>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</si>
  <si>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</si>
  <si>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</si>
  <si>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</si>
  <si>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</si>
  <si>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</si>
  <si>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</si>
  <si>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</si>
  <si>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</si>
  <si>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</si>
  <si>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</si>
  <si>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</si>
  <si>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</si>
  <si>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</si>
  <si>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</si>
  <si>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</si>
  <si>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</si>
  <si>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</si>
  <si>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</si>
  <si>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</si>
  <si>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</si>
  <si>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</si>
  <si>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</si>
  <si>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</si>
  <si>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</si>
  <si>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</si>
  <si>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</si>
  <si>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</si>
  <si>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</si>
  <si>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</si>
  <si>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</si>
  <si>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</si>
  <si>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</si>
  <si>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</si>
  <si>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</si>
  <si>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</si>
  <si>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</si>
  <si>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</si>
  <si>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</si>
  <si>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</si>
  <si>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</si>
  <si>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</si>
  <si>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</si>
  <si>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</si>
  <si>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</si>
  <si>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</si>
  <si>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</si>
  <si>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</si>
  <si>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</si>
  <si>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</si>
  <si>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</si>
  <si>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</si>
  <si>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</si>
  <si>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</si>
  <si>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</si>
  <si>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</si>
  <si>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</si>
  <si>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</si>
  <si>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</si>
  <si>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</si>
  <si>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</si>
  <si>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</si>
  <si>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</si>
  <si>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</si>
  <si>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</si>
  <si>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</si>
  <si>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</si>
  <si>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</si>
  <si>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</si>
  <si>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</si>
  <si>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</si>
  <si>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</si>
  <si>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</si>
  <si>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</si>
  <si>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</si>
  <si>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</si>
  <si>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</si>
  <si>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</si>
  <si>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</si>
  <si>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</si>
  <si>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</si>
  <si>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</si>
  <si>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</si>
  <si>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</si>
  <si>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</si>
  <si>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</si>
  <si>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</si>
  <si>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</si>
  <si>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</si>
  <si>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</si>
  <si>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</si>
  <si>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</si>
  <si>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</si>
  <si>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</si>
  <si>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</si>
  <si>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</si>
  <si>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</si>
  <si>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</si>
  <si>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</si>
  <si>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</si>
  <si>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</si>
  <si>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</si>
  <si>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</si>
  <si>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</si>
  <si>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</si>
  <si>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</si>
  <si>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</si>
  <si>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</si>
  <si>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</si>
  <si>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</si>
  <si>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</si>
  <si>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</si>
  <si>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</si>
  <si>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</si>
  <si>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</si>
  <si>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</si>
  <si>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</si>
  <si>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</si>
  <si>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</si>
  <si>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</si>
  <si>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</si>
  <si>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</si>
  <si>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</si>
  <si>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</si>
  <si>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</si>
  <si>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</si>
  <si>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</si>
  <si>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</si>
  <si>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</si>
  <si>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</si>
  <si>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</si>
  <si>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</si>
  <si>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</si>
  <si>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</si>
  <si>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</si>
  <si>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</si>
  <si>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</si>
  <si>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</si>
  <si>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</si>
  <si>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</si>
  <si>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</si>
  <si>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</si>
  <si>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</si>
  <si>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</si>
  <si>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</si>
  <si>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</si>
  <si>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</si>
  <si>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</si>
  <si>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</si>
  <si>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</si>
  <si>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</si>
  <si>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</si>
  <si>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</si>
  <si>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</si>
  <si>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</si>
  <si>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</si>
  <si>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</si>
  <si>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</si>
  <si>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</si>
  <si>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</si>
  <si>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</si>
  <si>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</si>
  <si>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</si>
  <si>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</si>
  <si>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</si>
  <si>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</si>
  <si>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</si>
  <si>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</si>
  <si>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</si>
  <si>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</si>
  <si>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</si>
  <si>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</si>
  <si>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</si>
  <si>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</si>
  <si>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</si>
  <si>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</si>
  <si>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</si>
  <si>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</si>
  <si>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</si>
  <si>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</si>
  <si>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</si>
  <si>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</si>
  <si>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</si>
  <si>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</si>
  <si>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</si>
  <si>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</si>
  <si>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</si>
  <si>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</si>
  <si>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</si>
  <si>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</si>
  <si>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</si>
  <si>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</si>
  <si>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</si>
  <si>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</si>
  <si>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</si>
  <si>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</si>
  <si>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</si>
  <si>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</si>
  <si>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</si>
  <si>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</si>
  <si>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</si>
  <si>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</si>
  <si>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</si>
  <si>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</si>
  <si>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</si>
  <si>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</si>
  <si>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</si>
  <si>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</si>
  <si>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</si>
  <si>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</si>
  <si>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</si>
  <si>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</si>
  <si>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</si>
  <si>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</si>
  <si>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</si>
  <si>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</si>
  <si>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</si>
  <si>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</si>
  <si>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</si>
  <si>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</si>
  <si>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</si>
  <si>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</si>
  <si>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</si>
  <si>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</si>
  <si>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</si>
  <si>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</si>
  <si>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</si>
  <si>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</si>
  <si>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</si>
  <si>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</si>
  <si>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</si>
  <si>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</si>
  <si>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</si>
  <si>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</si>
  <si>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</si>
  <si>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</si>
  <si>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</si>
  <si>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</si>
  <si>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</si>
  <si>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</si>
  <si>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</si>
  <si>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</si>
  <si>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</si>
  <si>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</si>
  <si>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</si>
  <si>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</si>
  <si>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</si>
  <si>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</si>
  <si>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</si>
  <si>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</si>
  <si>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</si>
  <si>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</si>
  <si>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</si>
  <si>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</si>
  <si>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</si>
  <si>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</si>
  <si>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</si>
  <si>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</si>
  <si>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</si>
  <si>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</si>
  <si>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</si>
  <si>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</si>
  <si>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</si>
  <si>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</si>
  <si>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</si>
  <si>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</si>
  <si>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</si>
  <si>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</si>
  <si>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</si>
  <si>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</si>
  <si>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</si>
  <si>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</si>
  <si>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</si>
  <si>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</si>
  <si>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</si>
  <si>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</si>
  <si>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</si>
  <si>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</si>
  <si>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</si>
  <si>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</si>
  <si>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</si>
  <si>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</si>
  <si>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</si>
  <si>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</si>
  <si>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</si>
  <si>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</si>
  <si>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</si>
  <si>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</si>
  <si>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</si>
  <si>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</si>
  <si>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</si>
  <si>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</si>
  <si>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</si>
  <si>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</si>
  <si>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</si>
  <si>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</si>
  <si>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</si>
  <si>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</si>
  <si>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</si>
  <si>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</si>
  <si>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</si>
  <si>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</si>
  <si>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</si>
  <si>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</si>
  <si>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</si>
  <si>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</si>
  <si>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</si>
  <si>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</si>
  <si>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</si>
  <si>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</si>
  <si>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</si>
  <si>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</si>
  <si>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</si>
  <si>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</si>
  <si>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</si>
  <si>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</si>
  <si>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</si>
  <si>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</si>
  <si>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</si>
  <si>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</si>
  <si>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</si>
  <si>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</si>
  <si>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</si>
  <si>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</si>
  <si>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</si>
  <si>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</si>
  <si>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</si>
  <si>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</si>
  <si>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</si>
  <si>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</si>
  <si>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</si>
  <si>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</si>
  <si>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</si>
  <si>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</si>
  <si>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</si>
  <si>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</si>
  <si>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</si>
  <si>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</si>
  <si>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</si>
  <si>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</si>
  <si>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</si>
  <si>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</si>
  <si>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</si>
  <si>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</si>
  <si>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</si>
  <si>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</si>
  <si>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</si>
  <si>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</si>
  <si>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</si>
  <si>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</si>
  <si>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</si>
  <si>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</si>
  <si>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</si>
  <si>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</si>
  <si>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</si>
  <si>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</si>
  <si>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</si>
  <si>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</si>
  <si>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</si>
  <si>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</si>
  <si>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</si>
  <si>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</si>
  <si>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</si>
  <si>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</si>
  <si>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</si>
  <si>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</si>
  <si>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</si>
  <si>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</si>
  <si>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</si>
  <si>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</si>
  <si>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</si>
  <si>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</si>
  <si>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</si>
  <si>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</si>
  <si>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</si>
  <si>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</si>
  <si>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</si>
  <si>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</si>
  <si>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</si>
  <si>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</si>
  <si>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</si>
  <si>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</si>
  <si>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</si>
  <si>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</si>
  <si>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</si>
  <si>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</si>
  <si>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</si>
  <si>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</si>
  <si>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</si>
  <si>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</si>
  <si>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</si>
  <si>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</si>
  <si>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</si>
  <si>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</si>
  <si>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</si>
  <si>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</si>
  <si>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</si>
  <si>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</si>
  <si>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</si>
  <si>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</si>
  <si>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</si>
  <si>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</si>
  <si>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</si>
  <si>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</si>
  <si>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</si>
  <si>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</si>
  <si>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</si>
  <si>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</si>
  <si>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</si>
  <si>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</si>
  <si>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</si>
  <si>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</si>
  <si>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</si>
  <si>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</si>
  <si>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</si>
  <si>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</si>
  <si>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</si>
  <si>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</si>
  <si>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</si>
  <si>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</si>
  <si>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</si>
  <si>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</si>
  <si>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</si>
  <si>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</si>
  <si>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</si>
  <si>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</si>
  <si>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</si>
  <si>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</si>
  <si>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</si>
  <si>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</si>
  <si>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</si>
  <si>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</si>
  <si>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</si>
  <si>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</si>
  <si>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</si>
  <si>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</si>
  <si>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</si>
  <si>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</si>
  <si>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</si>
  <si>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</si>
  <si>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</si>
  <si>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</si>
  <si>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</si>
  <si>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</si>
  <si>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</si>
  <si>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</si>
  <si>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</si>
  <si>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</si>
  <si>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</si>
  <si>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</si>
  <si>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</si>
  <si>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</si>
  <si>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</si>
  <si>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</si>
  <si>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</si>
  <si>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</si>
  <si>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</si>
  <si>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</si>
  <si>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</si>
  <si>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</si>
  <si>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</si>
  <si>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</si>
  <si>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</si>
  <si>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</si>
  <si>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</si>
  <si>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</si>
  <si>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</si>
  <si>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</si>
  <si>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</si>
  <si>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</si>
  <si>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</si>
  <si>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</si>
  <si>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</si>
  <si>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</si>
  <si>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</si>
  <si>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</si>
  <si>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</si>
  <si>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</si>
  <si>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</si>
  <si>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</si>
  <si>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</si>
  <si>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</si>
  <si>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</si>
  <si>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</si>
  <si>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</si>
  <si>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</si>
  <si>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</si>
  <si>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</si>
  <si>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</si>
  <si>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</si>
  <si>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</si>
  <si>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</si>
  <si>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</si>
  <si>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</si>
  <si>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</si>
  <si>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</si>
  <si>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</si>
  <si>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</si>
  <si>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</si>
  <si>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</si>
  <si>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</si>
  <si>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</si>
  <si>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</si>
  <si>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</si>
  <si>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</si>
  <si>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</si>
  <si>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</si>
  <si>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</si>
  <si>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</si>
  <si>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</si>
  <si>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</si>
  <si>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</si>
  <si>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</si>
  <si>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</si>
  <si>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</si>
  <si>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</si>
  <si>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</si>
  <si>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</si>
  <si>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</si>
  <si>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</si>
  <si>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</si>
  <si>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</si>
  <si>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</si>
  <si>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</si>
  <si>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</si>
  <si>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</si>
  <si>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</si>
  <si>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</si>
  <si>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</si>
  <si>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</si>
  <si>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</si>
  <si>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</si>
  <si>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</si>
  <si>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</si>
  <si>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</si>
  <si>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</si>
  <si>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</si>
  <si>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</si>
  <si>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</si>
  <si>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</si>
  <si>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</si>
  <si>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</si>
  <si>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</si>
  <si>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</si>
  <si>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</si>
  <si>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</si>
  <si>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</si>
  <si>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</si>
  <si>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</si>
  <si>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</si>
  <si>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</si>
  <si>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</si>
  <si>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</si>
  <si>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</si>
  <si>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</si>
  <si>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</si>
  <si>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</si>
  <si>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</si>
  <si>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</si>
  <si>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</si>
  <si>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</si>
  <si>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</si>
  <si>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</si>
  <si>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</si>
  <si>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</si>
  <si>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</si>
  <si>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</si>
  <si>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</si>
  <si>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</si>
  <si>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</si>
  <si>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</si>
  <si>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</si>
  <si>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</si>
  <si>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</si>
  <si>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</si>
  <si>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</si>
  <si>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</si>
  <si>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</si>
  <si>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</si>
  <si>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</si>
  <si>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</si>
  <si>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</si>
  <si>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</si>
  <si>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</si>
  <si>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</si>
  <si>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</si>
  <si>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</si>
  <si>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</si>
  <si>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</si>
  <si>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</si>
  <si>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</si>
  <si>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</si>
  <si>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</si>
  <si>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</si>
  <si>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</si>
  <si>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</si>
  <si>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</si>
  <si>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</si>
  <si>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</si>
  <si>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</si>
  <si>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</si>
  <si>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</si>
  <si>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</si>
  <si>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</si>
  <si>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</si>
  <si>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</si>
  <si>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</si>
  <si>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</si>
  <si>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</si>
  <si>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</si>
  <si>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</si>
  <si>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</si>
  <si>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</si>
  <si>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</si>
  <si>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</si>
  <si>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</si>
  <si>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</si>
  <si>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</si>
  <si>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</si>
  <si>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</si>
  <si>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</si>
  <si>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</si>
  <si>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</si>
  <si>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</si>
  <si>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</si>
  <si>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</si>
  <si>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</si>
  <si>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</si>
  <si>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</si>
  <si>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</si>
  <si>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</si>
  <si>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</si>
  <si>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</si>
  <si>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</si>
  <si>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</si>
  <si>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</si>
  <si>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</si>
  <si>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</si>
  <si>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</si>
  <si>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</si>
  <si>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</si>
  <si>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</si>
  <si>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</si>
  <si>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</si>
  <si>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</si>
  <si>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</si>
  <si>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</si>
  <si>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</si>
  <si>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</si>
  <si>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</si>
  <si>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</si>
  <si>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</si>
  <si>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</si>
  <si>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</si>
  <si>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</si>
  <si>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</si>
  <si>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</si>
  <si>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</si>
  <si>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</si>
  <si>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</si>
  <si>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</si>
  <si>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</si>
  <si>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</si>
  <si>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</si>
  <si>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</si>
  <si>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</si>
  <si>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</si>
  <si>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</si>
  <si>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</si>
  <si>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</si>
  <si>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</si>
  <si>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</si>
  <si>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</si>
  <si>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</si>
  <si>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</si>
  <si>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</si>
  <si>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</si>
  <si>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</si>
  <si>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</si>
  <si>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</si>
  <si>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</si>
  <si>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</si>
  <si>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</si>
  <si>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</si>
  <si>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</si>
  <si>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</si>
  <si>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</si>
  <si>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</si>
  <si>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</si>
  <si>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</si>
  <si>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</si>
  <si>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</si>
  <si>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</si>
  <si>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</si>
  <si>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</si>
  <si>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</si>
  <si>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</si>
  <si>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</si>
  <si>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</si>
  <si>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</si>
  <si>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</si>
  <si>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</si>
  <si>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</si>
  <si>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</si>
  <si>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</si>
  <si>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</si>
  <si>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</si>
  <si>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</si>
  <si>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</si>
  <si>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</si>
  <si>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</si>
  <si>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</si>
  <si>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</si>
  <si>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</si>
  <si>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</si>
  <si>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</si>
  <si>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</si>
  <si>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</si>
  <si>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</si>
  <si>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</si>
  <si>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</si>
  <si>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</si>
  <si>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</si>
  <si>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</si>
  <si>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</si>
  <si>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</si>
  <si>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</si>
  <si>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</si>
  <si>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</si>
  <si>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</si>
  <si>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</si>
  <si>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</si>
  <si>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</si>
  <si>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</si>
  <si>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</si>
  <si>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</si>
  <si>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</si>
  <si>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</si>
  <si>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</si>
  <si>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</si>
  <si>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</si>
  <si>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</si>
  <si>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</si>
  <si>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</si>
  <si>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</si>
  <si>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</si>
  <si>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</si>
  <si>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</si>
  <si>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</si>
  <si>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</si>
  <si>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</si>
  <si>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</si>
  <si>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</si>
  <si>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</si>
  <si>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</si>
  <si>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</si>
  <si>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</si>
  <si>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</si>
  <si>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</si>
  <si>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</si>
  <si>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</si>
  <si>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</si>
  <si>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</si>
  <si>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</si>
  <si>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</si>
  <si>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</si>
  <si>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</si>
  <si>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</si>
  <si>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</si>
  <si>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</si>
  <si>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</si>
  <si>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</si>
  <si>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</si>
  <si>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</si>
  <si>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</si>
  <si>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</si>
  <si>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</si>
  <si>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</si>
  <si>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</si>
  <si>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</si>
  <si>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</si>
  <si>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</si>
  <si>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</si>
  <si>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</si>
  <si>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</si>
  <si>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</si>
  <si>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</si>
  <si>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</si>
  <si>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</si>
  <si>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</si>
  <si>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</si>
  <si>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</si>
  <si>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</si>
  <si>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</si>
  <si>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</si>
  <si>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</si>
  <si>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</si>
  <si>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</si>
  <si>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</si>
  <si>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</si>
  <si>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</si>
  <si>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</si>
  <si>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</si>
  <si>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</si>
  <si>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</si>
  <si>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</si>
  <si>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</si>
  <si>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</si>
  <si>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</si>
  <si>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</si>
  <si>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</si>
  <si>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</si>
  <si>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</si>
  <si>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</si>
  <si>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</si>
  <si>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</si>
  <si>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</si>
  <si>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</si>
  <si>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</si>
  <si>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</si>
  <si>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</si>
  <si>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</si>
  <si>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</si>
  <si>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</si>
  <si>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</si>
  <si>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</si>
  <si>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</si>
  <si>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</si>
  <si>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</si>
  <si>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</si>
  <si>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</si>
  <si>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</si>
  <si>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</si>
  <si>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</si>
  <si>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</si>
  <si>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</si>
  <si>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</si>
  <si>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</si>
  <si>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</si>
  <si>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</si>
  <si>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</si>
  <si>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</si>
  <si>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</si>
  <si>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</si>
  <si>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</si>
  <si>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</si>
  <si>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</si>
  <si>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</si>
  <si>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</si>
  <si>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</si>
  <si>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</si>
  <si>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</si>
  <si>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</si>
  <si>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</si>
  <si>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</si>
  <si>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</si>
  <si>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</si>
  <si>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</si>
  <si>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</si>
  <si>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</si>
  <si>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</si>
  <si>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</si>
  <si>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</si>
  <si>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</si>
  <si>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</si>
  <si>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</si>
  <si>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</si>
  <si>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</si>
  <si>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</si>
  <si>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</si>
  <si>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</si>
  <si>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</si>
  <si>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</si>
  <si>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</si>
  <si>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</si>
  <si>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</si>
  <si>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</si>
  <si>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</si>
  <si>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</si>
  <si>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</si>
  <si>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</si>
  <si>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</si>
  <si>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</si>
  <si>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</si>
  <si>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</si>
  <si>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</si>
  <si>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</si>
  <si>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</si>
  <si>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</si>
  <si>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</si>
  <si>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</si>
  <si>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</si>
  <si>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</si>
  <si>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</si>
  <si>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</si>
  <si>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</si>
  <si>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</si>
  <si>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</si>
  <si>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</si>
  <si>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</si>
  <si>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</si>
  <si>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</si>
  <si>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</si>
  <si>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</si>
  <si>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</si>
  <si>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</si>
  <si>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</si>
  <si>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</si>
  <si>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</si>
  <si>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</si>
  <si>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</si>
  <si>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</si>
  <si>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</si>
  <si>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</si>
  <si>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</si>
  <si>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</si>
  <si>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</si>
  <si>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</si>
  <si>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</si>
  <si>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</si>
  <si>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</si>
  <si>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</si>
  <si>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</si>
  <si>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</si>
  <si>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</si>
  <si>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</si>
  <si>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</si>
  <si>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</si>
  <si>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</si>
  <si>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</si>
  <si>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</si>
  <si>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</si>
  <si>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</si>
  <si>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</si>
  <si>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</si>
  <si>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</si>
  <si>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</si>
  <si>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</si>
  <si>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</si>
  <si>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</si>
  <si>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</si>
  <si>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</si>
  <si>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</si>
  <si>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</si>
  <si>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</si>
  <si>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</si>
  <si>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</si>
  <si>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</si>
  <si>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</si>
  <si>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</si>
  <si>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</si>
  <si>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</si>
  <si>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</si>
  <si>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</si>
  <si>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</si>
  <si>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</si>
  <si>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</si>
  <si>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</si>
  <si>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</si>
  <si>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</si>
  <si>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</si>
  <si>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</si>
  <si>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</si>
  <si>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</si>
  <si>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</si>
  <si>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</si>
  <si>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</si>
  <si>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</si>
  <si>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</si>
  <si>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</si>
  <si>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</si>
  <si>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</si>
  <si>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</si>
  <si>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</si>
  <si>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</si>
  <si>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</si>
  <si>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</si>
  <si>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</si>
  <si>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</si>
  <si>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</si>
  <si>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</si>
  <si>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</si>
  <si>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</si>
  <si>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</si>
  <si>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</si>
  <si>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</si>
  <si>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</si>
  <si>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</si>
  <si>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</si>
  <si>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</si>
  <si>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</si>
  <si>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</si>
  <si>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</si>
  <si>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</si>
  <si>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</si>
  <si>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</si>
  <si>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</si>
  <si>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</si>
  <si>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</si>
  <si>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</si>
  <si>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</si>
  <si>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</si>
  <si>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</si>
  <si>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</si>
  <si>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</si>
  <si>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</si>
  <si>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</si>
  <si>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</si>
  <si>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</si>
  <si>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</si>
  <si>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</si>
  <si>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</si>
  <si>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</si>
  <si>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</si>
  <si>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</si>
  <si>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</si>
  <si>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</si>
  <si>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</si>
  <si>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</si>
  <si>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</si>
  <si>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</si>
  <si>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</si>
  <si>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</si>
  <si>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</si>
  <si>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</si>
  <si>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</si>
  <si>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</si>
  <si>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</si>
  <si>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</si>
  <si>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</si>
  <si>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</si>
  <si>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</si>
  <si>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</si>
  <si>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</si>
  <si>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</si>
  <si>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</si>
  <si>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</si>
  <si>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</si>
  <si>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</si>
  <si>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</si>
  <si>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</si>
  <si>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</si>
  <si>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</si>
  <si>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</si>
  <si>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</si>
  <si>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</si>
  <si>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</si>
  <si>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</si>
  <si>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</si>
  <si>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</si>
  <si>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</si>
  <si>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</si>
  <si>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</si>
  <si>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</si>
  <si>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</si>
  <si>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</si>
  <si>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</si>
  <si>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</si>
  <si>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</si>
  <si>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</si>
  <si>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</si>
  <si>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</si>
  <si>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</si>
  <si>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</si>
  <si>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</si>
  <si>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</si>
  <si>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</si>
  <si>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</si>
  <si>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</si>
  <si>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</si>
  <si>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</si>
  <si>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</si>
  <si>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</si>
  <si>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</si>
  <si>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</si>
  <si>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</si>
  <si>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</si>
  <si>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</si>
  <si>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</si>
  <si>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</si>
  <si>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</si>
  <si>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</si>
  <si>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</si>
  <si>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</si>
  <si>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</si>
  <si>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</si>
  <si>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</si>
  <si>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</si>
  <si>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</si>
  <si>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</si>
  <si>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</si>
  <si>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</si>
  <si>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</si>
  <si>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</si>
  <si>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</si>
  <si>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</si>
  <si>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</si>
  <si>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</si>
  <si>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</si>
  <si>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</si>
  <si>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</si>
  <si>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</si>
  <si>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</si>
  <si>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</si>
  <si>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</si>
  <si>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</si>
  <si>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</si>
  <si>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</si>
  <si>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</si>
  <si>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</si>
  <si>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</si>
  <si>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</si>
  <si>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</si>
  <si>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</si>
  <si>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</si>
  <si>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</si>
  <si>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</si>
  <si>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</si>
  <si>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</si>
  <si>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</si>
  <si>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</si>
  <si>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</si>
  <si>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</si>
  <si>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</si>
  <si>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</si>
  <si>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</si>
  <si>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</si>
  <si>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</si>
  <si>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</si>
  <si>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</si>
  <si>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</si>
  <si>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</si>
  <si>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</si>
  <si>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</si>
  <si>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</si>
  <si>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</si>
  <si>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</si>
  <si>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</si>
  <si>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</si>
  <si>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</si>
  <si>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</si>
  <si>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</si>
  <si>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</si>
  <si>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</si>
  <si>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</si>
  <si>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</si>
  <si>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</si>
  <si>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</si>
  <si>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</si>
  <si>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</si>
  <si>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</si>
  <si>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</si>
  <si>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</si>
  <si>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</si>
  <si>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</si>
  <si>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</si>
  <si>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</si>
  <si>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</si>
  <si>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</si>
  <si>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</si>
  <si>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</si>
  <si>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</si>
  <si>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</si>
  <si>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</si>
  <si>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</si>
  <si>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</si>
  <si>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</si>
  <si>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</si>
  <si>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</si>
  <si>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</si>
  <si>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</si>
  <si>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</si>
  <si>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</si>
  <si>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</si>
  <si>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</si>
  <si>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</si>
  <si>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</si>
  <si>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</si>
  <si>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</si>
  <si>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</si>
  <si>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</si>
  <si>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</si>
  <si>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</si>
  <si>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</si>
  <si>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</si>
  <si>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</si>
  <si>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</si>
  <si>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</si>
  <si>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</si>
  <si>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</si>
  <si>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</si>
  <si>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</si>
  <si>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</si>
  <si>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</si>
  <si>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</si>
  <si>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</si>
  <si>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</si>
  <si>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</si>
  <si>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</si>
  <si>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</si>
  <si>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</si>
  <si>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</si>
  <si>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</si>
  <si>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</si>
  <si>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</si>
  <si>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</si>
  <si>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</si>
  <si>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</si>
  <si>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</si>
  <si>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</si>
  <si>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</si>
  <si>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</si>
  <si>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</si>
  <si>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</si>
  <si>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</si>
  <si>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</si>
  <si>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</si>
  <si>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</si>
  <si>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</si>
  <si>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</si>
  <si>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</si>
  <si>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</si>
  <si>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</si>
  <si>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</si>
  <si>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</si>
  <si>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</si>
  <si>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</si>
  <si>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</si>
  <si>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</si>
  <si>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</si>
  <si>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</si>
  <si>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</si>
  <si>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</si>
  <si>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</si>
  <si>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</si>
  <si>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</si>
  <si>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</si>
  <si>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</si>
  <si>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</si>
  <si>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</si>
  <si>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</si>
  <si>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</si>
  <si>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</si>
  <si>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</si>
  <si>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</si>
  <si>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</si>
  <si>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</si>
  <si>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</si>
  <si>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</si>
  <si>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</si>
  <si>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</si>
  <si>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</si>
  <si>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</si>
  <si>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</si>
  <si>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</si>
  <si>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</si>
  <si>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</si>
  <si>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</si>
  <si>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</si>
  <si>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</si>
  <si>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</si>
  <si>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</si>
  <si>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</si>
  <si>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</si>
  <si>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</si>
  <si>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</si>
  <si>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</si>
  <si>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</si>
  <si>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</si>
  <si>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</si>
  <si>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</si>
  <si>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</si>
  <si>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</si>
  <si>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</si>
  <si>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</si>
  <si>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</si>
  <si>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</si>
  <si>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</si>
  <si>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</si>
  <si>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</si>
  <si>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</si>
  <si>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</si>
  <si>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</si>
  <si>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</si>
  <si>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</si>
  <si>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</si>
  <si>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</si>
  <si>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</si>
  <si>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</si>
  <si>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</si>
  <si>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</si>
  <si>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</si>
  <si>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</si>
  <si>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</si>
  <si>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</si>
  <si>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</si>
  <si>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</si>
  <si>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</si>
  <si>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</si>
  <si>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</si>
  <si>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</si>
  <si>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</si>
  <si>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</si>
  <si>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</si>
  <si>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</si>
  <si>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</si>
  <si>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</si>
  <si>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</si>
  <si>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</si>
  <si>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</si>
  <si>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</si>
  <si>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</si>
  <si>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</si>
  <si>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</si>
  <si>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</si>
  <si>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</si>
  <si>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</si>
  <si>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</si>
  <si>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</si>
  <si>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</si>
  <si>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</si>
  <si>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</si>
  <si>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</si>
  <si>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</si>
  <si>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</si>
  <si>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</si>
  <si>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</si>
  <si>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</si>
  <si>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</si>
  <si>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</si>
  <si>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</si>
  <si>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</si>
  <si>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</si>
  <si>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</si>
  <si>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</si>
  <si>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</si>
  <si>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</si>
  <si>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</si>
  <si>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</si>
  <si>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</si>
  <si>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</si>
  <si>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</si>
  <si>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</si>
  <si>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</si>
  <si>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</si>
  <si>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</si>
  <si>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</si>
  <si>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</si>
  <si>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</si>
  <si>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</si>
  <si>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</si>
  <si>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</si>
  <si>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</si>
  <si>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</si>
  <si>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</si>
  <si>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</si>
  <si>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</si>
  <si>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</si>
  <si>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</si>
  <si>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</si>
  <si>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</si>
  <si>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</si>
  <si>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</si>
  <si>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</si>
  <si>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</si>
  <si>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</si>
  <si>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</si>
  <si>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</si>
  <si>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</si>
  <si>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</si>
  <si>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</si>
  <si>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</si>
  <si>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</si>
  <si>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</si>
  <si>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</si>
  <si>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</si>
  <si>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</si>
  <si>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</si>
  <si>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</si>
  <si>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</si>
  <si>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</si>
  <si>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</si>
  <si>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</si>
  <si>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</si>
  <si>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</si>
  <si>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</si>
  <si>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</si>
  <si>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</si>
  <si>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</si>
  <si>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</si>
  <si>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</si>
  <si>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</si>
  <si>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</si>
  <si>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</si>
  <si>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</si>
  <si>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</si>
  <si>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</si>
  <si>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</si>
  <si>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</si>
  <si>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</si>
  <si>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</si>
  <si>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</si>
  <si>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</si>
  <si>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</si>
  <si>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</si>
  <si>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</si>
  <si>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</si>
  <si>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</si>
  <si>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</si>
  <si>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</si>
  <si>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</si>
  <si>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</si>
  <si>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</si>
  <si>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</si>
  <si>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</si>
  <si>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</si>
  <si>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</si>
  <si>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</si>
  <si>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</si>
  <si>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</si>
  <si>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</si>
  <si>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</si>
  <si>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</si>
  <si>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</si>
  <si>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</si>
  <si>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</si>
  <si>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</si>
  <si>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</si>
  <si>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</si>
  <si>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</si>
  <si>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</si>
  <si>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</si>
  <si>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</si>
  <si>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</si>
  <si>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</si>
  <si>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</si>
  <si>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</si>
  <si>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</si>
  <si>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</si>
  <si>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</si>
  <si>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</si>
  <si>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</si>
  <si>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</si>
  <si>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</si>
  <si>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</si>
  <si>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</si>
  <si>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</si>
  <si>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</si>
  <si>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</si>
  <si>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</si>
  <si>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</si>
  <si>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</si>
  <si>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</si>
  <si>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</si>
  <si>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</si>
  <si>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</si>
  <si>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</si>
  <si>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</si>
  <si>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</si>
  <si>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</si>
  <si>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</si>
  <si>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</si>
  <si>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</si>
  <si>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</si>
  <si>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</si>
  <si>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</si>
  <si>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</si>
  <si>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</si>
  <si>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</si>
  <si>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</si>
  <si>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</si>
  <si>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</si>
  <si>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</si>
  <si>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</si>
  <si>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</si>
  <si>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</si>
  <si>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</si>
  <si>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</si>
  <si>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</si>
  <si>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</si>
  <si>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</si>
  <si>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</si>
  <si>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</si>
  <si>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</si>
  <si>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</si>
  <si>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</si>
  <si>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</si>
  <si>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</si>
  <si>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</si>
  <si>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</si>
  <si>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</si>
  <si>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</si>
  <si>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</si>
  <si>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</si>
  <si>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</si>
  <si>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</si>
  <si>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</si>
  <si>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</si>
  <si>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</si>
  <si>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</si>
  <si>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</si>
  <si>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</si>
  <si>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</si>
  <si>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</si>
  <si>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</si>
  <si>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</si>
  <si>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</si>
  <si>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</si>
  <si>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</si>
  <si>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</si>
  <si>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</si>
  <si>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</si>
  <si>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</si>
  <si>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</si>
  <si>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</si>
  <si>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</si>
  <si>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</si>
  <si>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</si>
  <si>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</si>
  <si>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</si>
  <si>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</si>
  <si>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</si>
  <si>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</si>
  <si>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</si>
  <si>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</si>
  <si>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</si>
  <si>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</si>
  <si>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</si>
  <si>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</si>
  <si>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</si>
  <si>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</si>
  <si>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</si>
  <si>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</si>
  <si>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</si>
  <si>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</si>
  <si>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</si>
  <si>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</si>
  <si>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</si>
  <si>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</si>
  <si>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</si>
  <si>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</si>
  <si>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</si>
  <si>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</si>
  <si>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</si>
  <si>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</si>
  <si>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</si>
  <si>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</si>
  <si>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</si>
  <si>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</si>
  <si>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</si>
  <si>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</si>
  <si>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</si>
  <si>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</si>
  <si>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</si>
  <si>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</si>
  <si>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</si>
  <si>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</si>
  <si>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</si>
  <si>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</si>
  <si>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</si>
  <si>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</si>
  <si>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</si>
  <si>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</si>
  <si>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</si>
  <si>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</si>
  <si>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</si>
  <si>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</si>
  <si>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</si>
  <si>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</si>
  <si>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</si>
  <si>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</si>
  <si>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</si>
  <si>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</si>
  <si>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</si>
  <si>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</si>
  <si>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</si>
  <si>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</si>
  <si>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</si>
  <si>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</si>
  <si>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</si>
  <si>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</si>
  <si>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</si>
  <si>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</si>
  <si>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</si>
  <si>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</si>
  <si>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</si>
  <si>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</si>
  <si>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</si>
  <si>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</si>
  <si>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</si>
  <si>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</si>
  <si>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</si>
  <si>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</si>
  <si>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</si>
  <si>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</si>
  <si>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</si>
  <si>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</si>
  <si>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</si>
  <si>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</si>
  <si>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</si>
  <si>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</si>
  <si>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</si>
  <si>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</si>
  <si>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</si>
  <si>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</si>
  <si>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</si>
  <si>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</si>
  <si>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</si>
  <si>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</si>
  <si>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</si>
  <si>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</si>
  <si>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</si>
  <si>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</si>
  <si>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</si>
  <si>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</si>
  <si>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</si>
  <si>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</si>
  <si>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</si>
  <si>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</si>
  <si>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</si>
  <si>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</si>
  <si>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</si>
  <si>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</si>
  <si>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</si>
  <si>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</si>
  <si>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</si>
  <si>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</si>
  <si>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</si>
  <si>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</si>
  <si>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</si>
  <si>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</si>
  <si>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</si>
  <si>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</si>
  <si>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</si>
  <si>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</si>
  <si>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</si>
  <si>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</si>
  <si>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</si>
  <si>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</si>
  <si>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</si>
  <si>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</si>
  <si>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</si>
  <si>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</si>
  <si>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</si>
  <si>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</si>
  <si>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</si>
  <si>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</si>
  <si>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</si>
  <si>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</si>
  <si>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</si>
  <si>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</si>
  <si>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</si>
  <si>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</si>
  <si>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</si>
  <si>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</si>
  <si>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</si>
  <si>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</si>
  <si>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</si>
  <si>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</si>
  <si>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</si>
  <si>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</si>
  <si>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</si>
  <si>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</si>
  <si>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</si>
  <si>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</si>
  <si>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</si>
  <si>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</si>
  <si>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</si>
  <si>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</si>
  <si>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</si>
  <si>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</si>
  <si>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</si>
  <si>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</si>
  <si>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</si>
  <si>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</si>
  <si>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</si>
  <si>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</si>
  <si>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</si>
  <si>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</si>
  <si>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</si>
  <si>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</si>
  <si>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</si>
  <si>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</si>
  <si>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</si>
  <si>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</si>
  <si>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</si>
  <si>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</si>
  <si>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</si>
  <si>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</si>
  <si>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</si>
  <si>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</si>
  <si>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</si>
  <si>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</si>
  <si>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</si>
  <si>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</si>
  <si>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</si>
  <si>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</si>
  <si>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</si>
  <si>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</si>
  <si>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</si>
  <si>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</si>
  <si>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</si>
  <si>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</si>
  <si>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</si>
  <si>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</si>
  <si>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</si>
  <si>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</si>
  <si>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</si>
  <si>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</si>
  <si>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</si>
  <si>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</si>
  <si>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</si>
  <si>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</si>
  <si>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</si>
  <si>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</si>
  <si>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</si>
  <si>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</si>
  <si>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</si>
  <si>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</si>
  <si>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</si>
  <si>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</si>
  <si>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</si>
  <si>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</si>
  <si>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</si>
  <si>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</si>
  <si>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</si>
  <si>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</si>
  <si>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</si>
  <si>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</si>
  <si>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</si>
  <si>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</si>
  <si>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</si>
  <si>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</si>
  <si>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</si>
  <si>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</si>
  <si>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</si>
  <si>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</si>
  <si>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</si>
  <si>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</si>
  <si>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</si>
  <si>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</si>
  <si>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</si>
  <si>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</si>
  <si>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</si>
  <si>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</si>
  <si>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</si>
  <si>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</si>
  <si>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</si>
  <si>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</si>
  <si>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</si>
  <si>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</si>
  <si>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</si>
  <si>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</si>
  <si>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</si>
  <si>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</si>
  <si>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</si>
  <si>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</si>
  <si>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</si>
  <si>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</si>
  <si>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</si>
  <si>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</si>
  <si>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</si>
  <si>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</si>
  <si>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</si>
  <si>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</si>
  <si>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</si>
  <si>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</si>
  <si>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</si>
  <si>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</si>
  <si>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</si>
  <si>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</si>
  <si>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</si>
  <si>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</si>
  <si>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</si>
  <si>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</si>
  <si>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</si>
  <si>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</si>
  <si>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</si>
  <si>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</si>
  <si>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</si>
  <si>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</si>
  <si>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</si>
  <si>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</si>
  <si>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</si>
  <si>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</si>
  <si>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</si>
  <si>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</si>
  <si>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</si>
  <si>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</si>
  <si>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</si>
  <si>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</si>
  <si>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</si>
  <si>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</si>
  <si>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</si>
  <si>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</si>
  <si>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</si>
  <si>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</si>
  <si>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</si>
  <si>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</si>
  <si>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</si>
  <si>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</si>
  <si>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</si>
  <si>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</si>
  <si>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</si>
  <si>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</si>
  <si>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</si>
  <si>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</si>
  <si>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</si>
  <si>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</si>
  <si>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</si>
  <si>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</si>
  <si>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</si>
  <si>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</si>
  <si>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</si>
  <si>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</si>
  <si>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</si>
  <si>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</si>
  <si>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</si>
  <si>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</si>
  <si>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</si>
  <si>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</si>
  <si>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</si>
  <si>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</si>
  <si>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</si>
  <si>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</si>
  <si>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</si>
  <si>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</si>
  <si>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</si>
  <si>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</si>
  <si>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</si>
  <si>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</si>
  <si>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</si>
  <si>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</si>
  <si>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</si>
  <si>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</si>
  <si>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</si>
  <si>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</si>
  <si>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</si>
  <si>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</si>
  <si>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</si>
  <si>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</si>
  <si>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</si>
  <si>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</si>
  <si>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</si>
  <si>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</si>
  <si>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</si>
  <si>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</si>
  <si>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</si>
  <si>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</si>
  <si>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</si>
  <si>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</si>
  <si>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</si>
  <si>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</si>
  <si>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</si>
  <si>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</si>
  <si>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</si>
  <si>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</si>
  <si>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</si>
  <si>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</si>
  <si>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</si>
  <si>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</si>
  <si>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</si>
  <si>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</si>
  <si>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</si>
  <si>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</si>
  <si>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</si>
  <si>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</si>
  <si>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</si>
  <si>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</si>
  <si>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</si>
  <si>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</si>
  <si>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</si>
  <si>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</si>
  <si>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</si>
  <si>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</si>
  <si>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</si>
  <si>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</si>
  <si>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</si>
  <si>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</si>
  <si>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</si>
  <si>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</si>
  <si>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</si>
  <si>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</si>
  <si>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</si>
  <si>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</si>
  <si>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</si>
  <si>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</si>
  <si>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</si>
  <si>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</si>
  <si>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</si>
  <si>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</si>
  <si>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</si>
  <si>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</si>
  <si>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</si>
  <si>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</si>
  <si>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</si>
  <si>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</si>
  <si>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</si>
  <si>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</si>
  <si>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</si>
  <si>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</si>
  <si>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</si>
  <si>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</si>
  <si>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</si>
  <si>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</si>
  <si>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</si>
  <si>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</si>
  <si>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</si>
  <si>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</si>
  <si>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</si>
  <si>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</si>
  <si>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</si>
  <si>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</si>
  <si>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</si>
  <si>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</si>
  <si>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</si>
  <si>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</si>
  <si>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</si>
  <si>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</si>
  <si>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</si>
  <si>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</si>
  <si>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</si>
  <si>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</si>
  <si>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</si>
  <si>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</si>
  <si>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</si>
  <si>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</si>
  <si>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</si>
  <si>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</si>
  <si>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</si>
  <si>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</si>
  <si>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</si>
  <si>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</si>
  <si>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</si>
  <si>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</si>
  <si>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</si>
  <si>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</si>
  <si>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</si>
  <si>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</si>
  <si>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</si>
  <si>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</si>
  <si>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</si>
  <si>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</si>
  <si>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</si>
  <si>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</si>
  <si>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</si>
  <si>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</si>
  <si>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</si>
  <si>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</si>
  <si>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</si>
  <si>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</si>
  <si>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</si>
  <si>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</si>
  <si>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</si>
  <si>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</si>
  <si>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</si>
  <si>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</si>
  <si>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</si>
  <si>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</si>
  <si>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</si>
  <si>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</si>
  <si>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</si>
  <si>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</si>
  <si>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</si>
  <si>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</si>
  <si>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</si>
  <si>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</si>
  <si>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</si>
  <si>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</si>
  <si>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</si>
  <si>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</si>
  <si>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</si>
  <si>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</si>
  <si>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</si>
  <si>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</si>
  <si>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</si>
  <si>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</si>
  <si>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</si>
  <si>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</si>
  <si>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</si>
  <si>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</si>
  <si>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</si>
  <si>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</si>
  <si>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</si>
  <si>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</si>
  <si>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</si>
  <si>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</si>
  <si>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</si>
  <si>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</si>
  <si>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</si>
  <si>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</si>
  <si>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</si>
  <si>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</si>
  <si>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</si>
  <si>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</si>
  <si>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</si>
  <si>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</si>
  <si>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</si>
  <si>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</si>
  <si>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</si>
  <si>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</si>
  <si>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</si>
  <si>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</si>
  <si>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</si>
  <si>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</si>
  <si>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</si>
  <si>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</si>
  <si>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</si>
  <si>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</si>
  <si>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</si>
  <si>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</si>
  <si>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</si>
  <si>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</si>
  <si>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</si>
  <si>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</si>
  <si>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</si>
  <si>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</si>
  <si>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</si>
  <si>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</si>
  <si>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</si>
  <si>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</si>
  <si>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</si>
  <si>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</si>
  <si>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</si>
  <si>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</si>
  <si>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</si>
  <si>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</si>
  <si>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</si>
  <si>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</si>
  <si>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</si>
  <si>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</si>
  <si>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</si>
  <si>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</si>
  <si>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</si>
  <si>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</si>
  <si>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</si>
  <si>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</si>
  <si>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</si>
  <si>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</si>
  <si>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</si>
  <si>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</si>
  <si>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</si>
  <si>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</si>
  <si>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</si>
  <si>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</si>
  <si>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</si>
  <si>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</si>
  <si>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</si>
  <si>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</si>
  <si>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</si>
  <si>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</si>
  <si>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</si>
  <si>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</si>
  <si>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</si>
  <si>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</si>
  <si>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</si>
  <si>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</si>
  <si>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</si>
  <si>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</si>
  <si>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</si>
  <si>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</si>
  <si>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</si>
  <si>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</si>
  <si>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</si>
  <si>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</si>
  <si>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</si>
  <si>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</si>
  <si>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</si>
  <si>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</si>
  <si>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</si>
  <si>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</si>
  <si>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</si>
  <si>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</si>
  <si>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</si>
  <si>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</si>
  <si>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</si>
  <si>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</si>
  <si>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</si>
  <si>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</si>
  <si>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</si>
  <si>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</si>
  <si>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</si>
  <si>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</si>
  <si>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</si>
  <si>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</si>
  <si>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</si>
  <si>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</si>
  <si>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</si>
  <si>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</si>
  <si>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</si>
  <si>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</si>
  <si>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</si>
  <si>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</si>
  <si>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</si>
  <si>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</si>
  <si>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</si>
  <si>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</si>
  <si>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</si>
  <si>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</si>
  <si>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</si>
  <si>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</si>
  <si>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</si>
  <si>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</si>
  <si>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</si>
  <si>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</si>
  <si>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</si>
  <si>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</si>
  <si>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</si>
  <si>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</si>
  <si>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</si>
  <si>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</si>
  <si>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</si>
  <si>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</si>
  <si>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</si>
  <si>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</si>
  <si>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</si>
  <si>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</si>
  <si>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</si>
  <si>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</si>
  <si>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</si>
  <si>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</si>
  <si>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</si>
  <si>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</si>
  <si>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</si>
  <si>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</si>
  <si>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</si>
  <si>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</si>
  <si>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</si>
  <si>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</si>
  <si>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</si>
  <si>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</si>
  <si>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</si>
  <si>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</si>
  <si>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</si>
  <si>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</si>
  <si>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</si>
  <si>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</si>
  <si>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</si>
  <si>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</si>
  <si>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</si>
  <si>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</si>
  <si>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</si>
  <si>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</si>
  <si>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</si>
  <si>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</si>
  <si>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</si>
  <si>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</si>
  <si>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</si>
  <si>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</si>
  <si>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</si>
  <si>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</si>
  <si>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</si>
  <si>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</si>
  <si>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</si>
  <si>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</si>
  <si>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</si>
  <si>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</si>
  <si>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</si>
  <si>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</si>
  <si>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</si>
  <si>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</si>
  <si>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</si>
  <si>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</si>
  <si>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</si>
  <si>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</si>
  <si>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</si>
  <si>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</si>
  <si>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</si>
  <si>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</si>
  <si>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</si>
  <si>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</si>
  <si>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</si>
  <si>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</si>
  <si>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</si>
  <si>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</si>
  <si>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</si>
  <si>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</si>
  <si>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</si>
  <si>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</si>
  <si>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</si>
  <si>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</si>
  <si>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</si>
  <si>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</si>
  <si>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</si>
  <si>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</si>
  <si>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</si>
  <si>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</si>
  <si>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</si>
  <si>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</si>
  <si>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</si>
  <si>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</si>
  <si>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</si>
  <si>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</si>
  <si>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</si>
  <si>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</si>
  <si>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</si>
  <si>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</si>
  <si>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</si>
  <si>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</si>
  <si>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</si>
  <si>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</si>
  <si>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</si>
  <si>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</si>
  <si>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</si>
  <si>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</si>
  <si>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</si>
  <si>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</si>
  <si>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</si>
  <si>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</si>
  <si>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</si>
  <si>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</si>
  <si>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</si>
  <si>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</si>
  <si>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</si>
  <si>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</si>
  <si>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</si>
  <si>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</si>
  <si>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</si>
  <si>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</si>
  <si>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</si>
  <si>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</si>
  <si>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</si>
  <si>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</si>
  <si>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</si>
  <si>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</si>
  <si>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</si>
  <si>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</si>
  <si>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</si>
  <si>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</si>
  <si>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</si>
  <si>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</si>
  <si>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</si>
  <si>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</si>
  <si>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</si>
  <si>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</si>
  <si>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</si>
  <si>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</si>
  <si>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</si>
  <si>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</si>
  <si>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</si>
  <si>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</si>
  <si>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</si>
  <si>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</si>
  <si>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</si>
  <si>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</si>
  <si>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</si>
  <si>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</si>
  <si>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</si>
  <si>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</si>
  <si>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</si>
  <si>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</si>
  <si>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</si>
  <si>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</si>
  <si>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</si>
  <si>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</si>
  <si>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</si>
  <si>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</si>
  <si>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</si>
  <si>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</si>
  <si>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</si>
  <si>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</si>
  <si>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</si>
  <si>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</si>
  <si>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</si>
  <si>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</si>
  <si>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</si>
  <si>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</si>
  <si>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</si>
  <si>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</si>
  <si>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</si>
  <si>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</si>
  <si>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</si>
  <si>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</si>
  <si>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</si>
  <si>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</si>
  <si>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</si>
  <si>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</si>
  <si>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</si>
  <si>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</si>
  <si>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</si>
  <si>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</si>
  <si>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</si>
  <si>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</si>
  <si>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</si>
  <si>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</si>
  <si>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</si>
  <si>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</si>
  <si>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</si>
  <si>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</si>
  <si>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</si>
  <si>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</si>
  <si>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</si>
  <si>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</si>
  <si>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</si>
  <si>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</si>
  <si>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</si>
  <si>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</si>
  <si>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</si>
  <si>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</si>
  <si>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</si>
  <si>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</si>
  <si>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</si>
  <si>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</si>
  <si>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</si>
  <si>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</si>
  <si>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</si>
  <si>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</si>
  <si>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</si>
  <si>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</si>
  <si>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</si>
  <si>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</si>
  <si>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</si>
  <si>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</si>
  <si>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</si>
  <si>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</si>
  <si>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</si>
  <si>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</si>
  <si>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</si>
  <si>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</si>
  <si>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</si>
  <si>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</si>
  <si>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</si>
  <si>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</si>
  <si>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</si>
  <si>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</si>
  <si>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</si>
  <si>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</si>
  <si>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</si>
  <si>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</si>
  <si>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</si>
  <si>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</si>
  <si>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</si>
  <si>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</si>
  <si>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</si>
  <si>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</si>
  <si>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</si>
  <si>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</si>
  <si>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</si>
  <si>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</si>
  <si>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</si>
  <si>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</si>
  <si>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</si>
  <si>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</si>
  <si>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</si>
  <si>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</si>
  <si>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</si>
  <si>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</si>
  <si>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</si>
  <si>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</si>
  <si>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</si>
  <si>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</si>
  <si>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</si>
  <si>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</si>
  <si>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</si>
  <si>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</si>
  <si>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</si>
  <si>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</si>
  <si>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</si>
  <si>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</si>
  <si>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</si>
  <si>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</si>
  <si>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</si>
  <si>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</si>
  <si>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</si>
  <si>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</si>
  <si>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</si>
  <si>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</si>
  <si>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</si>
  <si>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</si>
  <si>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</si>
  <si>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</si>
  <si>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</si>
  <si>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</si>
  <si>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</si>
  <si>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</si>
  <si>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</si>
  <si>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</si>
  <si>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</si>
  <si>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</si>
  <si>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</si>
  <si>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</si>
  <si>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</si>
  <si>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</si>
  <si>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</si>
  <si>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</si>
  <si>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</si>
  <si>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</si>
  <si>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</si>
  <si>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</si>
  <si>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</si>
  <si>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</si>
  <si>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</si>
  <si>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</si>
  <si>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</si>
  <si>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</si>
  <si>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</si>
  <si>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</si>
  <si>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</si>
  <si>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</si>
  <si>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</si>
  <si>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</si>
  <si>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</si>
  <si>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</si>
  <si>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</si>
  <si>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</si>
  <si>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</si>
  <si>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</si>
  <si>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</si>
  <si>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</si>
  <si>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</si>
  <si>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</si>
  <si>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</si>
  <si>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</si>
  <si>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</si>
  <si>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</si>
  <si>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</si>
  <si>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</si>
  <si>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</si>
  <si>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</si>
  <si>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</si>
  <si>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</si>
  <si>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</si>
  <si>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</si>
  <si>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</si>
  <si>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</si>
  <si>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</si>
  <si>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</si>
  <si>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</si>
  <si>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</si>
  <si>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</si>
  <si>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</si>
  <si>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</si>
  <si>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</si>
  <si>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</si>
  <si>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</si>
  <si>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</si>
  <si>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</si>
  <si>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</si>
  <si>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</si>
  <si>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</si>
  <si>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</si>
  <si>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</si>
  <si>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</si>
  <si>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</si>
  <si>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</si>
  <si>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</si>
  <si>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</si>
  <si>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</si>
  <si>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</si>
  <si>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</si>
  <si>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</si>
  <si>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</si>
  <si>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</si>
  <si>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</si>
  <si>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</si>
  <si>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</si>
  <si>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</si>
  <si>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</si>
  <si>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</si>
  <si>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</si>
  <si>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</si>
  <si>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</si>
  <si>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</si>
  <si>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</si>
  <si>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</si>
  <si>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</si>
  <si>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</si>
  <si>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</si>
  <si>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</si>
  <si>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</si>
  <si>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</si>
  <si>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</si>
  <si>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</si>
  <si>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</si>
  <si>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</si>
  <si>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</si>
  <si>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</si>
  <si>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</si>
  <si>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</si>
  <si>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</si>
  <si>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</si>
  <si>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</si>
  <si>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</si>
  <si>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</si>
  <si>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</si>
  <si>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</si>
  <si>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</si>
  <si>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</si>
  <si>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</si>
  <si>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</si>
  <si>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</si>
  <si>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</si>
  <si>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</si>
  <si>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</si>
  <si>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</si>
  <si>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</si>
  <si>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</si>
  <si>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</si>
  <si>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</si>
  <si>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</si>
  <si>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</si>
  <si>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</si>
  <si>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</si>
  <si>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</si>
  <si>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</si>
  <si>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</si>
  <si>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</si>
  <si>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</si>
  <si>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</si>
  <si>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</si>
  <si>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</si>
  <si>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</si>
  <si>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</si>
  <si>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</si>
  <si>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</si>
  <si>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</si>
  <si>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</si>
  <si>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</si>
  <si>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</si>
  <si>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</si>
  <si>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</si>
  <si>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</si>
  <si>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</si>
  <si>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</si>
  <si>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</si>
  <si>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</si>
  <si>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</si>
  <si>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</si>
  <si>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</si>
  <si>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</si>
  <si>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</si>
  <si>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</si>
  <si>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</si>
  <si>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</si>
  <si>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</si>
  <si>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</si>
  <si>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</si>
  <si>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</si>
  <si>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</si>
  <si>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</si>
  <si>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</si>
  <si>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</si>
  <si>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</si>
  <si>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</si>
  <si>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</si>
  <si>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</si>
  <si>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</si>
  <si>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</si>
  <si>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</si>
  <si>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</si>
  <si>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</si>
  <si>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</si>
  <si>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</si>
  <si>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</si>
  <si>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</si>
  <si>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</si>
  <si>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</si>
  <si>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</si>
  <si>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</si>
  <si>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</si>
  <si>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</si>
  <si>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</si>
  <si>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</si>
  <si>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</si>
  <si>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</si>
  <si>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</si>
  <si>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</si>
  <si>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</si>
  <si>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</si>
  <si>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</si>
  <si>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</si>
  <si>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</si>
  <si>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</si>
  <si>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</si>
  <si>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</si>
  <si>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</si>
  <si>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</si>
  <si>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</si>
  <si>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</si>
  <si>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</si>
  <si>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</si>
  <si>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</si>
  <si>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</si>
  <si>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</si>
  <si>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</si>
  <si>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</si>
  <si>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</si>
  <si>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</si>
  <si>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</si>
  <si>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</si>
  <si>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</si>
  <si>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</si>
  <si>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</si>
  <si>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</si>
  <si>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</si>
  <si>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</si>
  <si>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</si>
  <si>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</si>
  <si>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</si>
  <si>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</si>
  <si>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</si>
  <si>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</si>
  <si>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</si>
  <si>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</si>
  <si>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</si>
  <si>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</si>
  <si>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</si>
  <si>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</si>
  <si>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</si>
  <si>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</si>
  <si>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</si>
  <si>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</si>
  <si>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</si>
  <si>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</si>
  <si>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</si>
  <si>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</si>
  <si>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</si>
  <si>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</si>
  <si>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</si>
  <si>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</si>
  <si>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</si>
  <si>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</si>
  <si>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</si>
  <si>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</si>
  <si>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</si>
  <si>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</si>
  <si>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</si>
  <si>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</si>
  <si>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</si>
  <si>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</si>
  <si>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</si>
  <si>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</si>
  <si>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</si>
  <si>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</si>
  <si>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</si>
  <si>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</si>
  <si>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</si>
  <si>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</si>
  <si>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</si>
  <si>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</si>
  <si>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</si>
  <si>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</si>
  <si>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</si>
  <si>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</si>
  <si>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</si>
  <si>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</si>
  <si>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</si>
  <si>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</si>
  <si>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</si>
  <si>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</si>
  <si>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</si>
  <si>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</si>
  <si>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</si>
  <si>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</si>
  <si>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</si>
  <si>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</si>
  <si>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</si>
  <si>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</si>
  <si>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</si>
  <si>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</si>
  <si>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</si>
  <si>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</si>
  <si>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</si>
  <si>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</si>
  <si>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</si>
  <si>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</si>
  <si>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</si>
  <si>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</si>
  <si>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</si>
  <si>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</si>
  <si>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</si>
  <si>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</si>
  <si>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</si>
  <si>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</si>
  <si>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</si>
  <si>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</si>
  <si>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</si>
  <si>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</si>
  <si>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</si>
  <si>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</si>
  <si>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</si>
  <si>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</si>
  <si>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</si>
  <si>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</si>
  <si>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</si>
  <si>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</si>
  <si>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</si>
  <si>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</si>
  <si>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</si>
  <si>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</si>
  <si>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</si>
  <si>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</si>
  <si>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</si>
  <si>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</si>
  <si>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</si>
  <si>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</si>
  <si>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</si>
  <si>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</si>
  <si>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</si>
  <si>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</si>
  <si>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</si>
  <si>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</si>
  <si>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</si>
  <si>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</si>
  <si>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</si>
  <si>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</si>
  <si>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</si>
  <si>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</si>
  <si>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</si>
  <si>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</si>
  <si>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</si>
  <si>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</si>
  <si>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</si>
  <si>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</si>
  <si>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</si>
  <si>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</si>
  <si>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</si>
  <si>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</si>
  <si>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</si>
  <si>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</si>
  <si>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</si>
  <si>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</si>
  <si>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</si>
  <si>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</si>
  <si>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</si>
  <si>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</si>
  <si>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</si>
  <si>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</si>
  <si>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</si>
  <si>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</si>
  <si>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</si>
  <si>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</si>
  <si>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</si>
  <si>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</si>
  <si>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</si>
  <si>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</si>
  <si>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</si>
  <si>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</si>
  <si>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</si>
  <si>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</si>
  <si>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</si>
  <si>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</si>
  <si>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</si>
  <si>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</si>
  <si>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</si>
  <si>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</si>
  <si>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</si>
  <si>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</si>
  <si>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</si>
  <si>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</si>
  <si>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</si>
  <si>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</si>
  <si>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</si>
  <si>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</si>
  <si>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</si>
  <si>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</si>
  <si>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</si>
  <si>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</si>
  <si>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</si>
  <si>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</si>
  <si>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</si>
  <si>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</si>
  <si>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</si>
  <si>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</si>
  <si>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</si>
  <si>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</si>
  <si>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</si>
  <si>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</si>
  <si>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</si>
  <si>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</si>
  <si>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</si>
  <si>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</si>
  <si>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</si>
  <si>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</si>
  <si>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</si>
  <si>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</si>
  <si>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</si>
  <si>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</si>
  <si>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</si>
  <si>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</si>
  <si>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</si>
  <si>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</si>
  <si>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</si>
  <si>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</si>
  <si>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</si>
  <si>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</si>
  <si>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</si>
  <si>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</si>
  <si>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</si>
  <si>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</si>
  <si>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</si>
  <si>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</si>
  <si>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</si>
  <si>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</si>
  <si>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</si>
  <si>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</si>
  <si>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</si>
  <si>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</si>
  <si>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</si>
  <si>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</si>
  <si>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</si>
  <si>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</si>
  <si>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</si>
  <si>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</si>
  <si>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</si>
  <si>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</si>
  <si>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</si>
  <si>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</si>
  <si>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</si>
  <si>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</si>
  <si>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</si>
  <si>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</si>
  <si>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</si>
  <si>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</si>
  <si>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</si>
  <si>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</si>
  <si>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</si>
  <si>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</si>
  <si>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</si>
  <si>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</si>
  <si>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</si>
  <si>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</si>
  <si>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</si>
  <si>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</si>
  <si>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</si>
  <si>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</si>
  <si>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</si>
  <si>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</si>
  <si>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</si>
  <si>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</si>
  <si>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</si>
  <si>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</si>
  <si>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</si>
  <si>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</si>
  <si>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</si>
  <si>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</si>
  <si>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</si>
  <si>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</si>
  <si>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</si>
  <si>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</si>
  <si>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</si>
  <si>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</si>
  <si>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</si>
  <si>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</si>
  <si>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</si>
  <si>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</si>
  <si>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</si>
  <si>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</si>
  <si>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</si>
  <si>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</si>
  <si>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</si>
  <si>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</si>
  <si>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</si>
  <si>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</si>
  <si>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</si>
  <si>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</si>
  <si>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</si>
  <si>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</si>
  <si>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</si>
  <si>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</si>
  <si>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</si>
  <si>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</si>
  <si>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</si>
  <si>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</si>
  <si>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</si>
  <si>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</si>
  <si>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</si>
  <si>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</si>
  <si>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</si>
  <si>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</si>
  <si>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</si>
  <si>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</si>
  <si>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</si>
  <si>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</si>
  <si>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</si>
  <si>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</si>
  <si>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</si>
  <si>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</si>
  <si>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</si>
  <si>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</si>
  <si>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</si>
  <si>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</si>
  <si>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</si>
  <si>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</si>
  <si>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</si>
  <si>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</si>
  <si>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</si>
  <si>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</si>
  <si>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</si>
  <si>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</si>
  <si>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</si>
  <si>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</si>
  <si>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</si>
  <si>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</si>
  <si>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</si>
  <si>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</si>
  <si>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</si>
  <si>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</si>
  <si>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</si>
  <si>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</si>
  <si>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</si>
  <si>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</si>
  <si>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</si>
  <si>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</si>
  <si>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</si>
  <si>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</si>
  <si>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</si>
  <si>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</si>
  <si>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</si>
  <si>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</si>
  <si>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</si>
  <si>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</si>
  <si>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</si>
  <si>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</si>
  <si>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</si>
  <si>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</si>
  <si>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</si>
  <si>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</si>
  <si>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</si>
  <si>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</si>
  <si>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</si>
  <si>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</si>
  <si>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</si>
  <si>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</si>
  <si>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</si>
  <si>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</si>
  <si>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</si>
  <si>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</si>
  <si>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</si>
  <si>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</si>
  <si>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</si>
  <si>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</si>
  <si>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</si>
  <si>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</si>
  <si>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</si>
  <si>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</si>
  <si>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</si>
  <si>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</si>
  <si>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</si>
  <si>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</si>
  <si>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</si>
  <si>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</si>
  <si>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</si>
  <si>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</si>
  <si>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</si>
  <si>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</si>
  <si>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</si>
  <si>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</si>
  <si>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</si>
  <si>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</si>
  <si>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</si>
  <si>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</si>
  <si>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</si>
  <si>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</si>
  <si>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</si>
  <si>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</si>
  <si>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</si>
  <si>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</si>
  <si>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</si>
  <si>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</si>
  <si>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</si>
  <si>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</si>
  <si>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</si>
  <si>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</si>
  <si>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</si>
  <si>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</si>
  <si>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</si>
  <si>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</si>
  <si>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</si>
  <si>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</si>
  <si>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</si>
  <si>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</si>
  <si>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</si>
  <si>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</si>
  <si>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</si>
  <si>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</si>
  <si>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</si>
  <si>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</si>
  <si>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</si>
  <si>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</si>
  <si>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</si>
  <si>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</si>
  <si>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</si>
  <si>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</si>
  <si>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</si>
  <si>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</si>
  <si>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</si>
  <si>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</si>
  <si>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</si>
  <si>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</si>
  <si>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</si>
  <si>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</si>
  <si>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</si>
  <si>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</si>
  <si>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</si>
  <si>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</si>
  <si>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</si>
  <si>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</si>
  <si>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</si>
  <si>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</si>
  <si>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</si>
  <si>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</si>
  <si>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</si>
  <si>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</si>
  <si>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</si>
  <si>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</si>
  <si>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</si>
  <si>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</si>
  <si>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</si>
  <si>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</si>
  <si>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</si>
  <si>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</si>
  <si>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</si>
  <si>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</si>
  <si>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</si>
  <si>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</si>
  <si>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</si>
  <si>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</si>
  <si>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</si>
  <si>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</si>
  <si>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</si>
  <si>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</si>
  <si>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</si>
  <si>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</si>
  <si>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</si>
  <si>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</si>
  <si>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</si>
  <si>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</si>
  <si>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</si>
  <si>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</si>
  <si>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</si>
  <si>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</si>
  <si>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</si>
  <si>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</si>
  <si>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</si>
  <si>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</si>
  <si>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</si>
  <si>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</si>
  <si>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</si>
  <si>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</si>
  <si>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</si>
  <si>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</si>
  <si>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</si>
  <si>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</si>
  <si>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</si>
  <si>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</si>
  <si>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</si>
  <si>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</si>
  <si>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</si>
  <si>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</si>
  <si>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</si>
  <si>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</si>
  <si>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</si>
  <si>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</si>
  <si>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</si>
  <si>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</si>
  <si>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</si>
  <si>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</si>
  <si>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</si>
  <si>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</si>
  <si>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</si>
  <si>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</si>
  <si>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</si>
  <si>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</si>
  <si>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</si>
  <si>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</si>
  <si>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</si>
  <si>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</si>
  <si>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</si>
  <si>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</si>
  <si>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</si>
  <si>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</si>
  <si>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</si>
  <si>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</si>
  <si>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</si>
  <si>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</si>
  <si>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</si>
  <si>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</si>
  <si>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</si>
  <si>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</si>
  <si>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</si>
  <si>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</si>
  <si>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</si>
  <si>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</si>
  <si>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</si>
  <si>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</si>
  <si>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</si>
  <si>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</si>
  <si>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</si>
  <si>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</si>
  <si>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</si>
  <si>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</si>
  <si>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</si>
  <si>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</si>
  <si>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</si>
  <si>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</si>
  <si>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</si>
  <si>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</si>
  <si>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</si>
  <si>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</si>
  <si>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</si>
  <si>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</si>
  <si>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</si>
  <si>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</si>
  <si>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</si>
  <si>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</si>
  <si>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</si>
  <si>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</si>
  <si>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</si>
  <si>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</si>
  <si>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</si>
  <si>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</si>
  <si>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</si>
  <si>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</si>
  <si>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</si>
  <si>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</si>
  <si>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</si>
  <si>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</si>
  <si>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</si>
  <si>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</si>
  <si>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</si>
  <si>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</si>
  <si>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</si>
  <si>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</si>
  <si>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</si>
  <si>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</si>
  <si>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</si>
  <si>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</si>
  <si>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</si>
  <si>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</si>
  <si>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</si>
  <si>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</si>
  <si>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</si>
  <si>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</si>
  <si>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</si>
  <si>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</si>
  <si>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</si>
  <si>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</si>
  <si>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</si>
  <si>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</si>
  <si>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</si>
  <si>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</si>
  <si>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</si>
  <si>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</si>
  <si>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</si>
  <si>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</si>
  <si>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</si>
  <si>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</si>
  <si>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</si>
  <si>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</si>
  <si>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</si>
  <si>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</si>
  <si>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</si>
  <si>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</si>
  <si>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</si>
  <si>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</si>
  <si>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</si>
  <si>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</si>
  <si>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</si>
  <si>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</si>
  <si>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</si>
  <si>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</si>
  <si>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</si>
  <si>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</si>
  <si>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</si>
  <si>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</si>
  <si>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</si>
  <si>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</si>
  <si>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</si>
  <si>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</si>
  <si>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</si>
  <si>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</si>
  <si>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</si>
  <si>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</si>
  <si>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</si>
  <si>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</si>
  <si>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</si>
  <si>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</si>
  <si>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</si>
  <si>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</si>
  <si>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</si>
  <si>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</si>
  <si>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</si>
  <si>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</si>
  <si>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</si>
  <si>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</si>
  <si>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</si>
  <si>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</si>
  <si>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</si>
  <si>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</si>
  <si>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</si>
  <si>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</si>
  <si>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</si>
  <si>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</si>
  <si>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</si>
  <si>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</si>
  <si>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</si>
  <si>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</si>
  <si>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</si>
  <si>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</si>
  <si>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</si>
  <si>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</si>
  <si>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</si>
  <si>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</si>
  <si>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</si>
  <si>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</si>
  <si>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</si>
  <si>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</si>
  <si>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</si>
  <si>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</si>
  <si>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</si>
  <si>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</si>
  <si>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</si>
  <si>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</si>
  <si>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</si>
  <si>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</si>
  <si>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</si>
  <si>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</si>
  <si>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</si>
  <si>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</si>
  <si>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</si>
  <si>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</si>
  <si>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</si>
  <si>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</si>
  <si>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</si>
  <si>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</si>
  <si>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</si>
  <si>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</si>
  <si>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</si>
  <si>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</si>
  <si>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</si>
  <si>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</si>
  <si>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</si>
  <si>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</si>
  <si>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</si>
  <si>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</si>
  <si>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</si>
  <si>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</si>
  <si>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</si>
  <si>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</si>
  <si>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</si>
  <si>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</si>
  <si>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</si>
  <si>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</si>
  <si>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</si>
  <si>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</si>
  <si>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</si>
  <si>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</si>
  <si>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</si>
  <si>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</si>
  <si>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</si>
  <si>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</si>
  <si>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</si>
  <si>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</si>
  <si>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</si>
  <si>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</si>
  <si>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</si>
  <si>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</si>
  <si>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</si>
  <si>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</si>
  <si>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</si>
  <si>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</si>
  <si>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</si>
  <si>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</si>
  <si>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</si>
  <si>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</si>
  <si>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</si>
  <si>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</si>
  <si>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</si>
  <si>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</si>
  <si>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</si>
  <si>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</si>
  <si>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</si>
  <si>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</si>
  <si>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</si>
  <si>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</si>
  <si>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</si>
  <si>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</si>
  <si>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</si>
  <si>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</si>
  <si>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</si>
  <si>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</si>
  <si>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</si>
  <si>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</si>
  <si>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</si>
  <si>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</si>
  <si>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</si>
  <si>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</si>
  <si>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</si>
  <si>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</si>
  <si>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</si>
  <si>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</si>
  <si>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</si>
  <si>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</si>
  <si>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</si>
  <si>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</si>
  <si>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</si>
  <si>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</si>
  <si>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</si>
  <si>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</si>
  <si>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</si>
  <si>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</si>
  <si>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</si>
  <si>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</si>
  <si>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</si>
  <si>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</si>
  <si>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</si>
  <si>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</si>
  <si>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</si>
  <si>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</si>
  <si>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</si>
  <si>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</si>
  <si>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</si>
  <si>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</si>
  <si>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</si>
  <si>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</si>
  <si>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</si>
  <si>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</si>
  <si>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</si>
  <si>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</si>
  <si>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</si>
  <si>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</si>
  <si>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</si>
  <si>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</si>
  <si>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</si>
  <si>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</si>
  <si>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</si>
  <si>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</si>
  <si>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</si>
  <si>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</si>
  <si>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</si>
  <si>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</si>
  <si>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</si>
  <si>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</si>
  <si>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</si>
  <si>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</si>
  <si>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</si>
  <si>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</si>
  <si>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</si>
  <si>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</si>
  <si>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</si>
  <si>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</si>
  <si>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</si>
  <si>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</si>
  <si>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</si>
  <si>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</si>
  <si>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</si>
  <si>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</si>
  <si>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</si>
  <si>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</si>
  <si>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</si>
  <si>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</si>
  <si>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</si>
  <si>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</si>
  <si>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</si>
  <si>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</si>
  <si>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</si>
  <si>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</si>
  <si>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</si>
  <si>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</si>
  <si>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</si>
  <si>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</si>
  <si>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</si>
  <si>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</si>
  <si>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</si>
  <si>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</si>
  <si>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</si>
  <si>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</si>
  <si>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</si>
  <si>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</si>
  <si>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</si>
  <si>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</si>
  <si>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</si>
  <si>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</si>
  <si>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</si>
  <si>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</si>
  <si>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</si>
  <si>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</si>
  <si>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</si>
  <si>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</si>
  <si>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</si>
  <si>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</si>
  <si>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</si>
  <si>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</si>
  <si>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</si>
  <si>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</si>
  <si>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</si>
  <si>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</si>
  <si>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</si>
  <si>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</si>
  <si>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</si>
  <si>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</si>
  <si>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</si>
  <si>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</si>
  <si>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</si>
  <si>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</si>
  <si>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</si>
  <si>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</si>
  <si>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</si>
  <si>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</si>
  <si>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</si>
  <si>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</si>
  <si>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</si>
  <si>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</si>
  <si>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</si>
  <si>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</si>
  <si>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</si>
  <si>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</si>
  <si>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</si>
  <si>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</si>
  <si>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</si>
  <si>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</si>
  <si>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</si>
  <si>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</si>
  <si>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</si>
  <si>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</si>
  <si>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</si>
  <si>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</si>
  <si>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</si>
  <si>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</si>
  <si>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</si>
  <si>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</si>
  <si>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</si>
  <si>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</si>
  <si>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</si>
  <si>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</si>
  <si>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</si>
  <si>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</si>
  <si>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</si>
  <si>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</si>
  <si>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</si>
  <si>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</si>
  <si>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</si>
  <si>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</si>
  <si>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</si>
  <si>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</si>
  <si>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</si>
  <si>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</si>
  <si>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</si>
  <si>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</si>
  <si>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</si>
  <si>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</si>
  <si>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</si>
  <si>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</si>
  <si>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</si>
  <si>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</si>
  <si>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</si>
  <si>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</si>
  <si>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</si>
  <si>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</si>
  <si>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</si>
  <si>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</si>
  <si>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</si>
  <si>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</si>
  <si>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</si>
  <si>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</si>
  <si>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</si>
  <si>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</si>
  <si>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</si>
  <si>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</si>
  <si>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</si>
  <si>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</si>
  <si>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</si>
  <si>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</si>
  <si>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</si>
  <si>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</si>
  <si>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</si>
  <si>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</si>
  <si>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</si>
  <si>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</si>
  <si>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</si>
  <si>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</si>
  <si>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</si>
  <si>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</si>
  <si>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</si>
  <si>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</si>
  <si>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</si>
  <si>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</si>
  <si>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</si>
  <si>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</si>
  <si>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</si>
  <si>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</si>
  <si>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</si>
  <si>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</si>
  <si>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</si>
  <si>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</si>
  <si>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</si>
  <si>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</si>
  <si>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</si>
  <si>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</si>
  <si>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</si>
  <si>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</si>
  <si>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</si>
  <si>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</si>
  <si>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</si>
  <si>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</si>
  <si>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</si>
  <si>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</si>
  <si>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</si>
  <si>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</si>
  <si>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</si>
  <si>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</si>
  <si>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</si>
  <si>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</si>
  <si>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</si>
  <si>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</si>
  <si>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</si>
  <si>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</si>
  <si>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</si>
  <si>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</si>
  <si>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</si>
  <si>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</si>
  <si>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</si>
  <si>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</si>
  <si>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</si>
  <si>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</si>
  <si>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</si>
  <si>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</si>
  <si>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</si>
  <si>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</si>
  <si>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</si>
  <si>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</si>
  <si>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</si>
  <si>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</si>
  <si>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</si>
  <si>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</si>
  <si>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</si>
  <si>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</si>
  <si>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</si>
  <si>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</si>
  <si>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</si>
  <si>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</si>
  <si>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</si>
  <si>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</si>
  <si>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</si>
  <si>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</si>
  <si>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</si>
  <si>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</si>
  <si>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</si>
  <si>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</si>
  <si>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</si>
  <si>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</si>
  <si>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</si>
  <si>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</si>
  <si>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</si>
  <si>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</si>
  <si>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</si>
  <si>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</si>
  <si>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</si>
  <si>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</si>
  <si>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</si>
  <si>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</si>
  <si>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</si>
  <si>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</si>
  <si>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</si>
  <si>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</si>
  <si>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</si>
  <si>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</si>
  <si>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</si>
  <si>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</si>
  <si>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</si>
  <si>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</si>
  <si>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</si>
  <si>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</si>
  <si>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</si>
  <si>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</si>
  <si>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</si>
  <si>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</si>
  <si>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</si>
  <si>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</si>
  <si>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</si>
  <si>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</si>
  <si>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</si>
  <si>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</si>
  <si>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</si>
  <si>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</si>
  <si>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</si>
  <si>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</si>
  <si>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</si>
  <si>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</si>
  <si>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</si>
  <si>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</si>
  <si>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</si>
  <si>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</si>
  <si>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</si>
  <si>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</si>
  <si>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</si>
  <si>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</si>
  <si>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</si>
  <si>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</si>
  <si>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</si>
  <si>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</si>
  <si>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</si>
  <si>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</si>
  <si>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</si>
  <si>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</si>
  <si>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</si>
  <si>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</si>
  <si>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</si>
  <si>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</si>
  <si>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</si>
  <si>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</si>
  <si>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</si>
  <si>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</si>
  <si>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</si>
  <si>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</si>
  <si>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</si>
  <si>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</si>
  <si>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</si>
  <si>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</si>
  <si>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</si>
  <si>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</si>
  <si>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</si>
  <si>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</si>
  <si>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</si>
  <si>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</si>
  <si>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</si>
  <si>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</si>
  <si>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</si>
  <si>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</si>
  <si>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</si>
  <si>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</si>
  <si>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</si>
  <si>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</si>
  <si>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</si>
  <si>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</si>
  <si>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</si>
  <si>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</si>
  <si>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</si>
  <si>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</si>
  <si>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</si>
  <si>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</si>
  <si>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</si>
  <si>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</si>
  <si>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</si>
  <si>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</si>
  <si>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</si>
  <si>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</si>
  <si>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</si>
  <si>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</si>
  <si>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</si>
  <si>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</si>
  <si>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</si>
  <si>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</si>
  <si>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</si>
  <si>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</si>
  <si>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</si>
  <si>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</si>
  <si>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</si>
  <si>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</si>
  <si>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</si>
  <si>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</si>
  <si>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</si>
  <si>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</si>
  <si>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</si>
  <si>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</si>
  <si>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</si>
  <si>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</si>
  <si>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</si>
  <si>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</si>
  <si>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</si>
  <si>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</si>
  <si>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</si>
  <si>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</si>
  <si>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</si>
  <si>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</si>
  <si>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</si>
  <si>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</si>
  <si>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</si>
  <si>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</si>
  <si>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</si>
  <si>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</si>
  <si>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</si>
  <si>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</si>
  <si>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</si>
  <si>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</si>
  <si>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</si>
  <si>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</si>
  <si>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</si>
  <si>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</si>
  <si>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</si>
  <si>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</si>
  <si>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</si>
  <si>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</si>
  <si>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</si>
  <si>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</si>
  <si>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</si>
  <si>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</si>
  <si>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</si>
  <si>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</si>
  <si>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</si>
  <si>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</si>
  <si>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</si>
  <si>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</si>
  <si>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</si>
  <si>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</si>
  <si>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</si>
  <si>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</si>
  <si>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</si>
  <si>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</si>
  <si>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</si>
  <si>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</si>
  <si>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</si>
  <si>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</si>
  <si>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</si>
  <si>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</si>
  <si>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</si>
  <si>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</si>
  <si>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</si>
  <si>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</si>
  <si>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</si>
  <si>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</si>
  <si>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</si>
  <si>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</si>
  <si>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</si>
  <si>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</si>
  <si>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</si>
  <si>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</si>
  <si>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</si>
  <si>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</si>
  <si>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</si>
  <si>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</si>
  <si>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</si>
  <si>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</si>
  <si>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</si>
  <si>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</si>
  <si>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</si>
  <si>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</si>
  <si>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</si>
  <si>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</si>
  <si>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</si>
  <si>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</si>
  <si>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</si>
  <si>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</si>
  <si>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</si>
  <si>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</si>
  <si>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</si>
  <si>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</si>
  <si>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</si>
  <si>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</si>
  <si>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</si>
  <si>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</si>
  <si>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</si>
  <si>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</si>
  <si>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</si>
  <si>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</si>
  <si>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</si>
  <si>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</si>
  <si>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</si>
  <si>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</si>
  <si>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</si>
  <si>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</si>
  <si>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</si>
  <si>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</si>
  <si>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</si>
  <si>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</si>
  <si>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</si>
  <si>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</si>
  <si>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</si>
  <si>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</si>
  <si>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</si>
  <si>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</si>
  <si>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</si>
  <si>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</si>
  <si>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</si>
  <si>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</si>
  <si>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</si>
  <si>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</si>
  <si>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</si>
  <si>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</si>
  <si>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</si>
  <si>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</si>
  <si>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</si>
  <si>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</si>
  <si>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</si>
  <si>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</si>
  <si>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</si>
  <si>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</si>
  <si>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</si>
  <si>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</si>
  <si>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</si>
  <si>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</si>
  <si>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</si>
  <si>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</si>
  <si>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</si>
  <si>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</si>
  <si>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</si>
  <si>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</si>
  <si>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</si>
  <si>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</si>
  <si>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</si>
  <si>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</si>
  <si>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</si>
  <si>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</si>
  <si>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</si>
  <si>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</si>
  <si>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</si>
  <si>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</si>
  <si>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</si>
  <si>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</si>
  <si>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</si>
  <si>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</si>
  <si>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</si>
  <si>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</si>
  <si>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</si>
  <si>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</si>
  <si>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</si>
  <si>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</si>
  <si>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</si>
  <si>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</si>
  <si>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</si>
  <si>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</si>
  <si>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</si>
  <si>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</si>
  <si>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</si>
  <si>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</si>
  <si>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</si>
  <si>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</si>
  <si>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</si>
  <si>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</si>
  <si>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</si>
  <si>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</si>
  <si>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</si>
  <si>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</si>
  <si>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</si>
  <si>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</si>
  <si>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</si>
  <si>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</si>
  <si>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</si>
  <si>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</si>
  <si>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</si>
  <si>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</si>
  <si>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</si>
  <si>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</si>
  <si>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</si>
  <si>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</si>
  <si>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</si>
  <si>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</si>
  <si>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</si>
  <si>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</si>
  <si>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</si>
  <si>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</si>
  <si>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</si>
  <si>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</si>
  <si>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</si>
  <si>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</si>
  <si>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</si>
  <si>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</si>
  <si>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</si>
  <si>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</si>
  <si>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</si>
  <si>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</si>
  <si>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</si>
  <si>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</si>
  <si>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</si>
  <si>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</si>
  <si>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</si>
  <si>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</si>
  <si>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</si>
  <si>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</si>
  <si>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</si>
  <si>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</si>
  <si>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</si>
  <si>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</si>
  <si>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</si>
  <si>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</si>
  <si>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</si>
  <si>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</si>
  <si>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</si>
  <si>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</si>
  <si>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</si>
  <si>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</si>
  <si>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</si>
  <si>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</si>
  <si>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</si>
  <si>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</si>
  <si>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</si>
  <si>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</si>
  <si>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</si>
  <si>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</si>
  <si>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</si>
  <si>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</si>
  <si>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</si>
  <si>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</si>
  <si>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</si>
  <si>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</si>
  <si>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</si>
  <si>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</si>
  <si>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</si>
  <si>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</si>
  <si>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</si>
  <si>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</si>
  <si>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</si>
  <si>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</si>
  <si>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</si>
  <si>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</si>
  <si>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</si>
  <si>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</si>
  <si>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</si>
  <si>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</si>
  <si>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</si>
  <si>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</si>
  <si>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</si>
  <si>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</si>
  <si>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</si>
  <si>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</si>
  <si>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</si>
  <si>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</si>
  <si>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</si>
  <si>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</si>
  <si>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</si>
  <si>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</si>
  <si>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</si>
  <si>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</si>
  <si>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</si>
  <si>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</si>
  <si>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</si>
  <si>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</si>
  <si>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</si>
  <si>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</si>
  <si>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</si>
  <si>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</si>
  <si>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</si>
  <si>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</si>
  <si>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</si>
  <si>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</si>
  <si>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</si>
  <si>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</si>
  <si>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</si>
  <si>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</si>
  <si>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</si>
  <si>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</si>
  <si>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</si>
  <si>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</si>
  <si>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</si>
  <si>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</si>
  <si>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</si>
  <si>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</si>
  <si>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</si>
  <si>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</si>
  <si>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</si>
  <si>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</si>
  <si>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</si>
  <si>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</si>
  <si>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</si>
  <si>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</si>
  <si>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</si>
  <si>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</si>
  <si>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</si>
  <si>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</si>
  <si>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</si>
  <si>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</si>
  <si>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</si>
  <si>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</si>
  <si>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</si>
  <si>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</si>
  <si>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</si>
  <si>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</si>
  <si>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</si>
  <si>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</si>
  <si>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</si>
  <si>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</si>
  <si>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</si>
  <si>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</si>
  <si>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</si>
  <si>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</si>
  <si>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</si>
  <si>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</si>
  <si>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</si>
  <si>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</si>
  <si>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</si>
  <si>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</si>
  <si>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</si>
  <si>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</si>
  <si>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</si>
  <si>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</si>
  <si>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</si>
  <si>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</si>
  <si>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</si>
  <si>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</si>
  <si>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</si>
  <si>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</si>
  <si>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</si>
  <si>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</si>
  <si>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</si>
  <si>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</si>
  <si>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</si>
  <si>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</si>
  <si>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</si>
  <si>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</si>
  <si>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</si>
  <si>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</si>
  <si>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</si>
  <si>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</si>
  <si>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</si>
  <si>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</si>
  <si>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</si>
  <si>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</si>
  <si>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</si>
  <si>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</si>
  <si>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</si>
  <si>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</si>
  <si>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</si>
  <si>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</si>
  <si>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</si>
  <si>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</si>
  <si>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</si>
  <si>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</si>
  <si>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</si>
  <si>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</si>
  <si>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</si>
  <si>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</si>
  <si>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</si>
  <si>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</si>
  <si>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</si>
  <si>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</si>
  <si>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</si>
  <si>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</si>
  <si>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</si>
  <si>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</si>
  <si>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</si>
  <si>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</si>
  <si>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</si>
  <si>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</si>
  <si>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</si>
  <si>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</si>
  <si>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</si>
  <si>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</si>
  <si>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</si>
  <si>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</si>
  <si>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</si>
  <si>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</si>
  <si>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</si>
  <si>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</si>
  <si>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</si>
  <si>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</si>
  <si>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</si>
  <si>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</si>
  <si>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</si>
  <si>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</si>
  <si>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</si>
  <si>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</si>
  <si>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</si>
  <si>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</si>
  <si>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</si>
  <si>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</si>
  <si>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</si>
  <si>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</si>
  <si>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</si>
  <si>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</si>
  <si>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</si>
  <si>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</si>
  <si>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</si>
  <si>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</si>
  <si>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</si>
  <si>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</si>
  <si>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</si>
  <si>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</si>
  <si>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</si>
  <si>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</si>
  <si>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</si>
  <si>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</si>
  <si>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</si>
  <si>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</si>
  <si>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</si>
  <si>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</si>
  <si>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</si>
  <si>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</si>
  <si>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</si>
  <si>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</si>
  <si>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</si>
  <si>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</si>
  <si>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</si>
  <si>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</si>
  <si>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</si>
  <si>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</si>
  <si>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</si>
  <si>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</si>
  <si>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</si>
  <si>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</si>
  <si>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</si>
  <si>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</si>
  <si>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</si>
  <si>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</si>
  <si>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</si>
  <si>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</si>
  <si>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</si>
  <si>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</si>
  <si>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</si>
  <si>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</si>
  <si>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</si>
  <si>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</si>
  <si>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</si>
  <si>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</si>
  <si>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</si>
  <si>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</si>
  <si>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</si>
  <si>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</si>
  <si>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</si>
  <si>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</si>
  <si>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</si>
  <si>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</si>
  <si>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</si>
  <si>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</si>
  <si>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</si>
  <si>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</si>
  <si>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</si>
  <si>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</si>
  <si>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</si>
  <si>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</si>
  <si>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</si>
  <si>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</si>
  <si>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</si>
  <si>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</si>
  <si>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</si>
  <si>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</si>
  <si>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</si>
  <si>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</si>
  <si>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</si>
  <si>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</si>
  <si>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</si>
  <si>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</si>
  <si>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</si>
  <si>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</si>
  <si>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</si>
  <si>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</si>
  <si>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</si>
  <si>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</si>
  <si>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</si>
  <si>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</si>
  <si>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</si>
  <si>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</si>
  <si>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</si>
  <si>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</si>
  <si>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</si>
  <si>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</si>
  <si>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</si>
  <si>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</si>
  <si>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</si>
  <si>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</si>
  <si>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</si>
  <si>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</si>
  <si>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</si>
  <si>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</si>
  <si>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</si>
  <si>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</si>
  <si>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</si>
  <si>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</si>
  <si>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</si>
  <si>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</si>
  <si>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</si>
  <si>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</si>
  <si>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</si>
  <si>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</si>
  <si>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</si>
  <si>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</si>
  <si>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</si>
  <si>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</si>
  <si>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</si>
  <si>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</si>
  <si>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</si>
  <si>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</si>
  <si>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</si>
  <si>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</si>
  <si>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</si>
  <si>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</si>
  <si>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</si>
  <si>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</si>
  <si>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</si>
  <si>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</si>
  <si>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</si>
  <si>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</si>
  <si>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</si>
  <si>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</si>
  <si>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</si>
  <si>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</si>
  <si>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</si>
  <si>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</si>
  <si>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</si>
  <si>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</si>
  <si>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</si>
  <si>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</si>
  <si>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</si>
  <si>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</si>
  <si>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</si>
  <si>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</si>
  <si>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</si>
  <si>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</si>
  <si>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</si>
  <si>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</si>
  <si>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</si>
  <si>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</si>
  <si>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</si>
  <si>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</si>
  <si>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</si>
  <si>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</si>
  <si>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</si>
  <si>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</si>
  <si>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</si>
  <si>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</si>
  <si>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</si>
  <si>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</si>
  <si>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</si>
  <si>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</si>
  <si>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</si>
  <si>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</si>
  <si>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</si>
  <si>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</si>
  <si>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</si>
  <si>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</si>
  <si>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</si>
  <si>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</si>
  <si>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</si>
  <si>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</si>
  <si>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</si>
  <si>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</si>
  <si>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</si>
  <si>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</si>
  <si>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</si>
  <si>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</si>
  <si>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</si>
  <si>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</si>
  <si>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</si>
  <si>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</si>
  <si>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</si>
  <si>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</si>
  <si>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</si>
  <si>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</si>
  <si>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</si>
  <si>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</si>
  <si>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</si>
  <si>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</si>
  <si>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</si>
  <si>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</si>
  <si>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</si>
  <si>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</si>
  <si>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</si>
  <si>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</si>
  <si>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</si>
  <si>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</si>
  <si>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</si>
  <si>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</si>
  <si>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</si>
  <si>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</si>
  <si>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</si>
  <si>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</si>
  <si>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</si>
  <si>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</si>
  <si>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</si>
  <si>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</si>
  <si>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</si>
  <si>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</si>
  <si>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</si>
  <si>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</si>
  <si>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</si>
  <si>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</si>
  <si>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</si>
  <si>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</si>
  <si>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</si>
  <si>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</si>
  <si>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</si>
  <si>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</si>
  <si>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</si>
  <si>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</si>
  <si>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</si>
  <si>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</si>
  <si>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</si>
  <si>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</si>
  <si>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</si>
  <si>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</si>
  <si>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</si>
  <si>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</si>
  <si>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</si>
  <si>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</si>
  <si>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</si>
  <si>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</si>
  <si>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</si>
  <si>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</si>
  <si>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</si>
  <si>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</si>
  <si>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</si>
  <si>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</si>
  <si>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</si>
  <si>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</si>
  <si>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</si>
  <si>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</si>
  <si>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</si>
  <si>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</si>
  <si>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</si>
  <si>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</si>
  <si>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</si>
  <si>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</si>
  <si>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</si>
  <si>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</si>
  <si>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</si>
  <si>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</si>
  <si>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</si>
  <si>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</si>
  <si>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</si>
  <si>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</si>
  <si>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</si>
  <si>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</si>
  <si>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</si>
  <si>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</si>
  <si>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</si>
  <si>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</si>
  <si>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</si>
  <si>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</si>
  <si>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</si>
  <si>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</si>
  <si>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</si>
  <si>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</si>
  <si>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</si>
  <si>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</si>
  <si>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</si>
  <si>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</si>
  <si>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</si>
  <si>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</si>
  <si>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</si>
  <si>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</si>
  <si>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</si>
  <si>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</si>
  <si>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</si>
  <si>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</si>
  <si>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</si>
  <si>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</si>
  <si>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</si>
  <si>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</si>
  <si>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</si>
  <si>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</si>
  <si>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</si>
  <si>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</si>
  <si>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</si>
  <si>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</si>
  <si>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</si>
  <si>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</si>
  <si>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</si>
  <si>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</si>
  <si>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</si>
  <si>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</si>
  <si>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</si>
  <si>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</si>
  <si>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</si>
  <si>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</si>
  <si>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</si>
  <si>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</si>
  <si>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</si>
  <si>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</si>
  <si>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</si>
  <si>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</si>
  <si>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</si>
  <si>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</si>
  <si>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</si>
  <si>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</si>
  <si>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</si>
  <si>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</si>
  <si>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</si>
  <si>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</si>
  <si>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</si>
  <si>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</si>
  <si>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</si>
  <si>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</si>
  <si>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</si>
  <si>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</si>
  <si>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</si>
  <si>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</si>
  <si>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</si>
  <si>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</si>
  <si>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</si>
  <si>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</si>
  <si>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</si>
  <si>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</si>
  <si>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</si>
  <si>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</si>
  <si>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</si>
  <si>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</si>
  <si>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</si>
  <si>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</si>
  <si>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</si>
  <si>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</si>
  <si>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</si>
  <si>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</si>
  <si>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</si>
  <si>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</si>
  <si>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</si>
  <si>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</si>
  <si>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</si>
  <si>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</si>
  <si>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</si>
  <si>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</si>
  <si>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</si>
  <si>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</si>
  <si>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</si>
  <si>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</si>
  <si>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</si>
  <si>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</si>
  <si>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</si>
  <si>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</si>
  <si>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</si>
  <si>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</si>
  <si>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</si>
  <si>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</si>
  <si>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</si>
  <si>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</si>
  <si>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</si>
  <si>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</si>
  <si>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</si>
  <si>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</si>
  <si>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</si>
  <si>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</si>
  <si>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</si>
  <si>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</si>
  <si>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</si>
  <si>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</si>
  <si>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</si>
  <si>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</si>
  <si>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</si>
  <si>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</si>
  <si>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</si>
  <si>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</si>
  <si>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</si>
  <si>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</si>
  <si>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</si>
  <si>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</si>
  <si>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</si>
  <si>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</si>
  <si>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</si>
  <si>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</si>
  <si>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</si>
  <si>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</si>
  <si>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</si>
  <si>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</si>
  <si>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</si>
  <si>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</si>
  <si>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</si>
  <si>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</si>
  <si>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</si>
  <si>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</si>
  <si>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</si>
  <si>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</si>
  <si>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</si>
  <si>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</si>
  <si>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</si>
  <si>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</si>
  <si>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</si>
  <si>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</si>
  <si>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</si>
  <si>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</si>
  <si>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</si>
  <si>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</si>
  <si>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</si>
  <si>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</si>
  <si>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</si>
  <si>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</si>
  <si>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</si>
  <si>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</si>
  <si>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</si>
  <si>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</si>
  <si>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</si>
  <si>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</si>
  <si>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</si>
  <si>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</si>
  <si>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</si>
  <si>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</si>
  <si>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</si>
  <si>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</si>
  <si>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</si>
  <si>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</si>
  <si>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</si>
  <si>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</si>
  <si>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</si>
  <si>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</si>
  <si>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</si>
  <si>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</si>
  <si>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</si>
  <si>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</si>
  <si>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</si>
  <si>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</si>
  <si>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</si>
  <si>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</si>
  <si>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</si>
  <si>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</si>
  <si>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</si>
  <si>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</si>
  <si>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</si>
  <si>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</si>
  <si>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</si>
  <si>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</si>
  <si>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</si>
  <si>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</si>
  <si>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</si>
  <si>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</si>
  <si>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</si>
  <si>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</si>
  <si>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</si>
  <si>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</si>
  <si>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</si>
  <si>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</si>
  <si>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</si>
  <si>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</si>
  <si>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</si>
  <si>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</si>
  <si>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</si>
  <si>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</si>
  <si>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</si>
  <si>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</si>
  <si>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</si>
  <si>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</si>
  <si>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</si>
  <si>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</si>
  <si>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</si>
  <si>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</si>
  <si>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</si>
  <si>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</si>
  <si>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</si>
  <si>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</si>
  <si>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</si>
  <si>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</si>
  <si>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</si>
  <si>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</si>
  <si>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</si>
  <si>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</si>
  <si>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</si>
  <si>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</si>
  <si>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</si>
  <si>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</si>
  <si>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</si>
  <si>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</si>
  <si>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</si>
  <si>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</si>
  <si>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</si>
  <si>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</si>
  <si>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</si>
  <si>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</si>
  <si>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</si>
  <si>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</si>
  <si>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</si>
  <si>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</si>
  <si>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</si>
  <si>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</si>
  <si>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</si>
  <si>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</si>
  <si>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</si>
  <si>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</si>
  <si>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</si>
  <si>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</si>
  <si>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</si>
  <si>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</si>
  <si>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</si>
  <si>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</si>
  <si>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</si>
  <si>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</si>
  <si>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</si>
  <si>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</si>
  <si>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</si>
  <si>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</si>
  <si>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</si>
  <si>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</si>
  <si>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</si>
  <si>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</si>
  <si>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</si>
  <si>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</si>
  <si>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</si>
  <si>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</si>
  <si>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</si>
  <si>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</si>
  <si>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</si>
  <si>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</si>
  <si>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</si>
  <si>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</si>
  <si>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</si>
  <si>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</si>
  <si>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</si>
  <si>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</si>
  <si>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</si>
  <si>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</si>
  <si>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</si>
  <si>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</si>
  <si>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</si>
  <si>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</si>
  <si>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</si>
  <si>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</si>
  <si>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</si>
  <si>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</si>
  <si>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</si>
  <si>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</si>
  <si>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</si>
  <si>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</si>
  <si>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</si>
  <si>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</si>
  <si>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</si>
  <si>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</si>
  <si>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</si>
  <si>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</si>
  <si>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</si>
  <si>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</si>
  <si>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</si>
  <si>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</si>
  <si>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</si>
  <si>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</si>
  <si>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</si>
  <si>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</si>
  <si>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</si>
  <si>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</si>
  <si>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</si>
  <si>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</si>
  <si>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</si>
  <si>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</si>
  <si>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</si>
  <si>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</si>
  <si>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</si>
  <si>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</si>
  <si>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</si>
  <si>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</si>
  <si>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</si>
  <si>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</si>
  <si>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</si>
  <si>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</si>
  <si>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</si>
  <si>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</si>
  <si>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</si>
  <si>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</si>
  <si>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</si>
  <si>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</si>
  <si>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</si>
  <si>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</si>
  <si>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</si>
  <si>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</si>
  <si>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</si>
  <si>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</si>
  <si>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</si>
  <si>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</si>
  <si>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</si>
  <si>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</si>
  <si>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</si>
  <si>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</si>
  <si>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</si>
  <si>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</si>
  <si>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</si>
  <si>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</si>
  <si>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</si>
  <si>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</si>
  <si>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</si>
  <si>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</si>
  <si>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</si>
  <si>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</si>
  <si>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</si>
  <si>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</si>
  <si>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</si>
  <si>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</si>
  <si>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</si>
  <si>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</si>
  <si>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</si>
  <si>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</si>
  <si>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</si>
  <si>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</si>
  <si>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</si>
  <si>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</si>
  <si>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</si>
  <si>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</si>
  <si>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</si>
  <si>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</si>
  <si>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</si>
  <si>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</si>
  <si>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</si>
  <si>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</si>
  <si>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</si>
  <si>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</si>
  <si>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</si>
  <si>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</si>
  <si>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</si>
  <si>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</si>
  <si>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</si>
  <si>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</si>
  <si>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</si>
  <si>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</si>
  <si>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</si>
  <si>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</si>
  <si>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</si>
  <si>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</si>
  <si>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</si>
  <si>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</si>
  <si>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</si>
  <si>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</si>
  <si>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</si>
  <si>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</si>
  <si>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</si>
  <si>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</si>
  <si>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</si>
  <si>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</si>
  <si>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</si>
  <si>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</si>
  <si>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</si>
  <si>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</si>
  <si>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</si>
  <si>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</si>
  <si>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</si>
  <si>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</si>
  <si>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</si>
  <si>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</si>
  <si>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</si>
  <si>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</si>
  <si>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</si>
  <si>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</si>
  <si>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</si>
  <si>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</si>
  <si>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</si>
  <si>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</si>
  <si>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</si>
  <si>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</si>
  <si>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</si>
  <si>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</si>
  <si>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</si>
  <si>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</si>
  <si>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</si>
  <si>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</si>
  <si>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</si>
  <si>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</si>
  <si>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</si>
  <si>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</si>
  <si>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</si>
  <si>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</si>
  <si>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</si>
  <si>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</si>
  <si>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</si>
  <si>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</si>
  <si>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</si>
  <si>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</si>
  <si>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</si>
  <si>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</si>
  <si>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</si>
  <si>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</si>
  <si>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</si>
  <si>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</si>
  <si>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</si>
  <si>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</si>
  <si>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</si>
  <si>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</si>
  <si>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</si>
  <si>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</si>
  <si>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</si>
  <si>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</si>
  <si>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</si>
  <si>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</si>
  <si>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</si>
  <si>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</si>
  <si>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</si>
  <si>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</si>
  <si>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</si>
  <si>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</si>
  <si>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</si>
  <si>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</si>
  <si>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</si>
  <si>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</si>
  <si>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</si>
  <si>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</si>
  <si>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</si>
  <si>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</si>
  <si>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</si>
  <si>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</si>
  <si>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</si>
  <si>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</si>
  <si>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</si>
  <si>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</si>
  <si>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</si>
  <si>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</si>
  <si>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</si>
  <si>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</si>
  <si>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</si>
  <si>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</si>
  <si>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</si>
  <si>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</si>
  <si>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</si>
  <si>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</si>
  <si>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</si>
  <si>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</si>
  <si>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</si>
  <si>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</si>
  <si>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</si>
  <si>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</si>
  <si>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</si>
  <si>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</si>
  <si>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</si>
  <si>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</si>
  <si>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</si>
  <si>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</si>
  <si>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</si>
  <si>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</si>
  <si>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</si>
  <si>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</si>
  <si>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</si>
  <si>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</si>
  <si>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</si>
  <si>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</si>
  <si>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</si>
  <si>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</si>
  <si>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</si>
  <si>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</si>
  <si>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</si>
  <si>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</si>
  <si>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</si>
  <si>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</si>
  <si>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</si>
  <si>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</si>
  <si>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</si>
  <si>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</si>
  <si>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</si>
  <si>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</si>
  <si>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</si>
  <si>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</si>
  <si>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</si>
  <si>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</si>
  <si>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</si>
  <si>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</si>
  <si>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</si>
  <si>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</si>
  <si>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</si>
  <si>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</si>
  <si>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</si>
  <si>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</si>
  <si>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</si>
  <si>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</si>
  <si>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</si>
  <si>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</si>
  <si>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</si>
  <si>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</si>
  <si>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</si>
  <si>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</si>
  <si>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</si>
  <si>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</si>
  <si>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</si>
  <si>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</si>
  <si>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</si>
  <si>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</si>
  <si>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</si>
  <si>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</si>
  <si>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</si>
  <si>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</si>
  <si>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</si>
  <si>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</si>
  <si>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</si>
  <si>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</si>
  <si>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</si>
  <si>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</si>
  <si>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</si>
  <si>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</si>
  <si>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</si>
  <si>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</si>
  <si>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</si>
  <si>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</si>
  <si>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</si>
  <si>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</si>
  <si>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</si>
  <si>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</si>
  <si>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</si>
  <si>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</si>
  <si>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</si>
  <si>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</si>
  <si>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</si>
  <si>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</si>
  <si>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</si>
  <si>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</si>
  <si>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</si>
  <si>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</si>
  <si>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</si>
  <si>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</si>
  <si>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</si>
  <si>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</si>
  <si>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</si>
  <si>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</si>
  <si>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</si>
  <si>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</si>
  <si>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</si>
  <si>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</si>
  <si>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</si>
  <si>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</si>
  <si>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</si>
  <si>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</si>
  <si>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</si>
  <si>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</si>
  <si>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</si>
  <si>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</si>
  <si>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</si>
  <si>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</si>
  <si>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</si>
  <si>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</si>
  <si>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</si>
  <si>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</si>
  <si>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</si>
  <si>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</si>
  <si>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</si>
  <si>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</si>
  <si>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</si>
  <si>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</si>
  <si>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</si>
  <si>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</si>
  <si>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</si>
  <si>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</si>
  <si>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</si>
  <si>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</si>
  <si>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</si>
  <si>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</si>
  <si>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</si>
  <si>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</si>
  <si>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</si>
  <si>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</si>
  <si>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</si>
  <si>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</si>
  <si>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</si>
  <si>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</si>
  <si>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</si>
  <si>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</si>
  <si>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</si>
  <si>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</si>
  <si>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</si>
  <si>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</si>
  <si>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</si>
  <si>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</si>
  <si>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</si>
  <si>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</si>
  <si>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</si>
  <si>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</si>
  <si>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</si>
  <si>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</si>
  <si>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</si>
  <si>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</si>
  <si>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</si>
  <si>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</si>
  <si>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</si>
  <si>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</si>
  <si>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</si>
  <si>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</si>
  <si>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</si>
  <si>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</si>
  <si>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</si>
  <si>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</si>
  <si>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</si>
  <si>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</si>
  <si>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</si>
  <si>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</si>
  <si>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</si>
  <si>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</si>
  <si>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</si>
  <si>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</si>
  <si>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</si>
  <si>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</si>
  <si>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</si>
  <si>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</si>
  <si>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</si>
  <si>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</si>
  <si>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</si>
  <si>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</si>
  <si>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</si>
  <si>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</si>
  <si>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</si>
  <si>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</si>
  <si>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</si>
  <si>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</si>
  <si>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</si>
  <si>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</si>
  <si>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</si>
  <si>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</si>
  <si>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</si>
  <si>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</si>
  <si>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</si>
  <si>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</si>
  <si>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</si>
  <si>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</si>
  <si>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</si>
  <si>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</si>
  <si>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</si>
  <si>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</si>
  <si>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</si>
  <si>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</si>
  <si>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</si>
  <si>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</si>
  <si>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</si>
  <si>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</si>
  <si>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</si>
  <si>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</si>
  <si>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</si>
  <si>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</si>
  <si>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</si>
  <si>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</si>
  <si>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</si>
  <si>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</si>
  <si>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</si>
  <si>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</si>
  <si>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</si>
  <si>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</si>
  <si>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</si>
  <si>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</si>
  <si>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</si>
  <si>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</si>
  <si>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</si>
  <si>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</si>
  <si>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</si>
  <si>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</si>
  <si>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</si>
  <si>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</si>
  <si>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</si>
  <si>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</si>
  <si>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</si>
  <si>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</si>
  <si>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</si>
  <si>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</si>
  <si>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</si>
  <si>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</si>
  <si>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</si>
  <si>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</si>
  <si>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</si>
  <si>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</si>
  <si>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</si>
  <si>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</si>
  <si>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</si>
  <si>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</si>
  <si>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</si>
  <si>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</si>
  <si>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</si>
  <si>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</si>
  <si>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</si>
  <si>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</si>
  <si>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</si>
  <si>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</si>
  <si>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</si>
  <si>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</si>
  <si>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</si>
  <si>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</si>
  <si>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</si>
  <si>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</si>
  <si>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</si>
  <si>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</si>
  <si>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</si>
  <si>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</si>
  <si>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</si>
  <si>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</si>
  <si>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</si>
  <si>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</si>
  <si>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</si>
  <si>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</si>
  <si>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</si>
  <si>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</si>
  <si>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</si>
  <si>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</si>
  <si>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</si>
  <si>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</si>
  <si>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</si>
  <si>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</si>
  <si>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</si>
  <si>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</si>
  <si>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</si>
  <si>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</si>
  <si>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</si>
  <si>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</si>
  <si>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</si>
  <si>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</si>
  <si>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</si>
  <si>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</si>
  <si>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</si>
  <si>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</si>
  <si>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</si>
  <si>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</si>
  <si>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</si>
  <si>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</si>
  <si>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</si>
  <si>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</si>
  <si>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</si>
  <si>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</si>
  <si>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</si>
  <si>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</si>
  <si>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</si>
  <si>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</si>
  <si>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</si>
  <si>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</si>
  <si>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</si>
  <si>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</si>
  <si>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</si>
  <si>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</si>
  <si>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</si>
  <si>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</si>
  <si>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</si>
  <si>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</si>
  <si>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</si>
  <si>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</si>
  <si>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</si>
  <si>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</si>
  <si>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</si>
  <si>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</si>
  <si>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</si>
  <si>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</si>
  <si>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</si>
  <si>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</si>
  <si>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</si>
  <si>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</si>
  <si>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</si>
  <si>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</si>
  <si>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</si>
  <si>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</si>
  <si>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</si>
  <si>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</si>
  <si>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</si>
  <si>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</si>
  <si>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</si>
  <si>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</si>
  <si>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</si>
  <si>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</si>
  <si>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</si>
  <si>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</si>
  <si>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</si>
  <si>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</si>
  <si>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</si>
  <si>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</si>
  <si>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</si>
  <si>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</si>
  <si>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</si>
  <si>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</si>
  <si>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</si>
  <si>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</si>
  <si>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</si>
  <si>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</si>
  <si>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</si>
  <si>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</si>
  <si>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</si>
  <si>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</si>
  <si>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</si>
  <si>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</si>
  <si>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</si>
  <si>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</si>
  <si>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</si>
  <si>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</si>
  <si>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</si>
  <si>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</si>
  <si>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</si>
  <si>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</si>
  <si>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</si>
  <si>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</si>
  <si>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</si>
  <si>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</si>
  <si>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</si>
  <si>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</si>
  <si>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</si>
  <si>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</si>
  <si>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</si>
  <si>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</si>
  <si>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</si>
  <si>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</si>
  <si>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</si>
  <si>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</si>
  <si>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</si>
  <si>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</si>
  <si>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</si>
  <si>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</si>
  <si>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</si>
  <si>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</si>
  <si>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</si>
  <si>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</si>
  <si>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</si>
  <si>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</si>
  <si>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</si>
  <si>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</si>
  <si>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</si>
  <si>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</si>
  <si>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</si>
  <si>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</si>
  <si>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</si>
  <si>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</si>
  <si>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</si>
  <si>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</si>
  <si>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</si>
  <si>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</si>
  <si>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</si>
  <si>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</si>
  <si>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</si>
  <si>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</si>
  <si>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</si>
  <si>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</si>
  <si>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</si>
  <si>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</si>
  <si>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</si>
  <si>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</si>
  <si>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</si>
  <si>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</si>
  <si>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</si>
  <si>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</si>
  <si>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</si>
  <si>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</si>
  <si>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</si>
  <si>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</si>
  <si>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</si>
  <si>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</si>
  <si>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</si>
  <si>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</si>
  <si>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</si>
  <si>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</si>
  <si>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</si>
  <si>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</si>
  <si>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</si>
  <si>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</si>
  <si>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</si>
  <si>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</si>
  <si>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</si>
  <si>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</si>
  <si>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</si>
  <si>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</si>
  <si>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</si>
  <si>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</si>
  <si>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</si>
  <si>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</si>
  <si>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</si>
  <si>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</si>
  <si>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</si>
  <si>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</si>
  <si>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</si>
  <si>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</si>
  <si>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</si>
  <si>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</si>
  <si>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</si>
  <si>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</si>
  <si>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</si>
  <si>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</si>
  <si>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</si>
  <si>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</si>
  <si>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</si>
  <si>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</si>
  <si>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</si>
  <si>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</si>
  <si>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</si>
  <si>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</si>
  <si>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</si>
  <si>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</si>
  <si>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</si>
  <si>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</si>
  <si>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</si>
  <si>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</si>
  <si>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</si>
  <si>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</si>
  <si>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</si>
  <si>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</si>
  <si>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</si>
  <si>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</si>
  <si>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</si>
  <si>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</si>
  <si>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</si>
  <si>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</si>
  <si>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</si>
  <si>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</si>
  <si>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</si>
  <si>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</si>
  <si>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</si>
  <si>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</si>
  <si>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</si>
  <si>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</si>
  <si>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</si>
  <si>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</si>
  <si>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</si>
  <si>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</si>
  <si>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</si>
  <si>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</si>
  <si>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</si>
  <si>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</si>
  <si>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</si>
  <si>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</si>
  <si>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</si>
  <si>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</si>
  <si>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</si>
  <si>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</si>
  <si>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</si>
  <si>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</si>
  <si>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</si>
  <si>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</si>
  <si>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</si>
  <si>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</si>
  <si>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</si>
  <si>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</si>
  <si>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</si>
  <si>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</si>
  <si>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</si>
  <si>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</si>
  <si>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</si>
  <si>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</si>
  <si>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</si>
  <si>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</si>
  <si>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</si>
  <si>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</si>
  <si>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</si>
  <si>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</si>
  <si>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</si>
  <si>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</si>
  <si>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</si>
  <si>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</si>
  <si>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</si>
  <si>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</si>
  <si>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</si>
  <si>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</si>
  <si>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</si>
  <si>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</si>
  <si>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</si>
  <si>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</si>
  <si>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</si>
  <si>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</si>
  <si>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</si>
  <si>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</si>
  <si>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</si>
  <si>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</si>
  <si>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</si>
  <si>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</si>
  <si>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</si>
  <si>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</si>
  <si>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</si>
  <si>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</si>
  <si>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</si>
  <si>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</si>
  <si>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</si>
  <si>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</si>
  <si>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</si>
  <si>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</si>
  <si>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</si>
  <si>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</si>
  <si>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</si>
  <si>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</si>
  <si>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</si>
  <si>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</si>
  <si>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</si>
  <si>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</si>
  <si>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</si>
  <si>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</si>
  <si>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</si>
  <si>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</si>
  <si>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</si>
  <si>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</si>
  <si>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</si>
  <si>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</si>
  <si>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</si>
  <si>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</si>
  <si>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</si>
  <si>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</si>
  <si>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</si>
  <si>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</si>
  <si>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</si>
  <si>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</si>
  <si>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</si>
  <si>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</si>
  <si>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</si>
  <si>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</si>
  <si>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</si>
  <si>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moved ETA: 30 min</t>
  </si>
  <si>
    <t>PCM-20251021-00000611</t>
  </si>
  <si>
    <t>ETA 60 MIN</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</si>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</sst>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288.31846006944397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7.8231475694410619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45951.26688599537</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45951.26688599537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45951.26688599537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45951.26688599537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45951.26688599537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45951.26688599537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45951.26688599537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45951.26688599537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45951.26688599537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45951.26688599537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45951.26688599537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45951.26688599537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45951.26688599537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45951.26688599537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45951.26688599537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45951.26688599537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45951.26688599537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45951.26688599537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45951.26688599537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45951.26688599537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45951.26688599537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45951.26688599537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45951.26688599537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45951.26688599537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45951.26688599537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45951.26688599537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45951.26688599537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45951.26688599537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45951.26688599537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45951.26688599537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45951.26688599537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45951.26688599537</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45951.26688599537</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45951.26688599537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45951.26688599537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45951.26688599537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45951.26688599537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45951.26688599537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45951.26688599537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45951.26688599537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45951.26688599537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45951.26688599537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45951.26688599537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45951.26688599537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45951.26688599537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45951.26688599537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45951.26688599537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45951.26688599537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45951.26688599537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45951.26688599537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45951.26688599537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45951.26688599537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45951.26688599537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45951.26688599537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45951.26688599537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45951.26688599537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45951.26688599537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45951.26688599537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45951.26688599537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45951.26688599537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45951.26688599537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45951.26688599537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45951.26688599537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45951.26688599537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45951.26688599537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45951.26688599537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45951.26688599537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45951.26688599537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45951.26688599537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45951.26688599537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45951.26688599537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45951.26688599537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45951.26688599537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45951.26688599537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45951.26688599537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45951.26688599537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45951.26688599537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45951.26688599537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45951.26688599537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45951.26688599537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45951.26688599537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45951.26688599537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45951.26688599537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45951.26688599537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45951.26688599537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45951.26688599537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45951.26688599537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45951.26688599537</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45951.26688599537</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EBF78892-5C99-40FB-9A67-B3B0F5BBC640}"/>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144.53980266203871</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126.26704803240864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6.7711105324051459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45951.26688599537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45951.26688599537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45951.26688599537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45951.26688599537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45951.26688599537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45951.26688599537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45951.26688599537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45951.26688599537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45951.26688599537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45951.26688599537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45951.26688599537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45951.26688599537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45951.26688599537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45951.26688599537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45951.26688599537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45951.26688599537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45951.26688599537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45951.26688599537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45951.26688599537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45951.26688599537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45951.26688599537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45951.26688599537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45951.26688599537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45951.26688599537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45951.26688599537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45951.26688599537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45951.26688599537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45951.26688599537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45951.26688599537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45951.26688599537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45951.26688599537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45951.26688599537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45951.26688599537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45951.26688599537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45951.26688599537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45951.26688599537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45951.26688599537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45951.26688599537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45951.26688599537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45951.26688599537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45951.26688599537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45951.26688599537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45951.26688599537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45951.26688599537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45951.26688599537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45951.26688599537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45951.26688599537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45951.26688599537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45951.26688599537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45951.26688599537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45951.26688599537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45951.26688599537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45951.26688599537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45951.26688599537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45951.26688599537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45951.26688599537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45951.26688599537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45951.26688599537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45951.26688599537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45951.26688599537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45951.26688599537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45951.26688599537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45951.26688599537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45951.26688599537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45951.26688599537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45951.26688599537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45951.26688599537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45951.26688599537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45951.26688599537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45951.26688599537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45951.26688599537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45951.26688599537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45951.26688599537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45951.26688599537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45951.26688599537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45951.26688599537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45951.26688599537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45951.26688599537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45951.26688599537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45951.26688599537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45951.26688599537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45951.26688599537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45951.26688599537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45951.26688599537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45951.26688599537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45951.26688599537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45951.26688599537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45951.26688599537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45951.26688599537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45951.26688599537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45951.26688599537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45951.26688599537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45951.26688599537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45951.26688599537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45951.26688599537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45951.26688599537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45951.26688599537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45951.26688599537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45951.26688599537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45951.26688599537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45951.26688599537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45951.26688599537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45951.26688599537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45951.26688599537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45951.26688599537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45951.26688599537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45951.26688599537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45951.26688599537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45951.26688599537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45951.26688599537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45951.26688599537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45951.26688599537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45951.26688599537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45951.26688599537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45951.26688599537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45951.26688599537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45951.26688599537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45951.26688599537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45951.26688599537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45951.26688599537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45951.26688599537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45951.26688599537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45951.26688599537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45951.26688599537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45951.26688599537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45951.26688599537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45951.26688599537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45951.26688599537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45951.26688599537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45951.26688599537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45951.26688599537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45951.26688599537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45951.26688599537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45951.26688599537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45951.26688599537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45951.26688599537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45951.26688599537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45951.26688599537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45951.26688599537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45951.26688599537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45951.26688599537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45951.26688599537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45951.26688599537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45951.26688599537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45951.26688599537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45951.26688599537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45951.26688599537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45951.26688599537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45951.26688599537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45951.26688599537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45951.26688599537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45951.26688599537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45951.26688599537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45951.26688599537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45951.26688599537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45951.26688599537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45951.26688599537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45951.26688599537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45951.26688599537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45951.26688599537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45951.26688599537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45951.26688599537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45951.26688599537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45951.26688599537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45951.26688599537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45951.26688599537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45951.26688599537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45951.26688599537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45951.26688599537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45951.26688599537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45951.26688599537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45951.26688599537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45951.26688599537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45951.26688599537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45951.26688599537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45951.26688599537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45951.26688599537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45951.26688599537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45951.26688599537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45951.26688599537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45951.26688599537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45951.26688599537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45951.26688599537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45951.26688599537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45951.26688599537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45951.26688599537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45951.26688599537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45951.26688599537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45951.26688599537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45951.26688599537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45951.26688599537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45951.26688599537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45951.26688599537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45951.26688599537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45951.26688599537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45951.26688599537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45951.26688599537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45951.26688599537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45951.26688599537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45951.26688599537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45951.26688599537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45951.26688599537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45951.26688599537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45951.26688599537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45951.26688599537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45951.26688599537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45951.26688599537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45951.26688599537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45951.26688599537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45951.26688599537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45951.26688599537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45951.26688599537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45951.26688599537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45951.26688599537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45951.26688599537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45951.26688599537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45951.26688599537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45951.26688599537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45951.26688599537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45951.26688599537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45951.26688599537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45951.26688599537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45951.26688599537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45951.26688599537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45951.26688599537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45951.26688599537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45951.26688599537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45951.26688599537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45951.26688599537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45951.26688599537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45951.26688599537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45951.26688599537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45951.26688599537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45951.26688599537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45951.26688599537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45951.26688599537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45951.26688599537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45951.26688599537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45951.26688599537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45951.26688599537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45951.26688599537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45951.26688599537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45951.26688599537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45951.26688599537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45951.26688599537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45951.26688599537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45951.26688599537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45951.26688599537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45951.26688599537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45951.26688599537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45951.26688599537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45951.26688599537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45951.26688599537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45951.26688599537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45951.26688599537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45951.26688599537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45951.26688599537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45951.26688599537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45951.26688599537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45951.26688599537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45951.26688599537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45951.26688599537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45951.26688599537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45951.26688599537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45951.26688599537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45951.26688599537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45951.26688599537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45951.26688599537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45951.26688599537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45951.26688599537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45951.26688599537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45951.26688599537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45951.26688599537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45951.26688599537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45951.26688599537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45951.26688599537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45951.26688599537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45951.26688599537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45951.26688599537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45951.26688599537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45951.26688599537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45951.26688599537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45951.26688599537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45951.26688599537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45951.26688599537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45951.26688599537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45951.26688599537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45951.26688599537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45951.26688599537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45951.26688599537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45951.26688599537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45951.26688599537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45951.26688599537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45951.26688599537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45951.26688599537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45951.26688599537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45951.26688599537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45951.26688599537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45951.26688599537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45951.26688599537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45951.26688599537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45951.26688599537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45951.26688599537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45951.26688599537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45951.26688599537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45951.26688599537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45951.26688599537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45951.26688599537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45951.26688599537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45951.26688599537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45951.26688599537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45951.26688599537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45951.26688599537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45951.26688599537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45951.26688599537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45951.26688599537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45951.26688599537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45951.26688599537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45951.26688599537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45951.26688599537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45951.26688599537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45951.26688599537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45951.26688599537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45951.26688599537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45951.26688599537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45951.26688599537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45951.26688599537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45951.26688599537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45951.26688599537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45951.26688599537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45951.26688599537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45951.26688599537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45951.26688599537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45951.26688599537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45951.26688599537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45951.26688599537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45951.26688599537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45951.26688599537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45951.26688599537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45951.26688599537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45951.26688599537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45951.26688599537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45951.26688599537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45951.26688599537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45951.26688599537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45951.26688599537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45951.26688599537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45951.26688599537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45951.26688599537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45951.26688599537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45951.26688599537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45951.26688599537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45951.26688599537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45951.26688599537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45951.26688599537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45951.26688599537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45951.26688599537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45951.26688599537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45951.26688599537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45951.26688599537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45951.26688599537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45951.26688599537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45951.26688599537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45951.26688599537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45951.26688599537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45951.26688599537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45951.26688599537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45951.26688599537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45951.26688599537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45951.26688599537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45951.26688599537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45951.26688599537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45951.26688599537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45951.26688599537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45951.26688599537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45951.26688599537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45951.26688599537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45951.26688599537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45951.26688599537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45951.26688599537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45951.26688599537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45951.26688599537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45951.26688599537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45951.26688599537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45951.26688599537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45951.26688599537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45951.26688599537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45951.26688599537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45951.26688599537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45951.26688599537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45951.26688599537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45951.26688599537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45951.26688599537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45951.26688599537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45951.26688599537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45951.26688599537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45951.26688599537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45951.26688599537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45951.26688599537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45951.26688599537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45951.26688599537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45951.26688599537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45951.26688599537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45951.26688599537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45951.26688599537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45951.26688599537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45951.26688599537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45951.26688599537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45951.26688599537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45951.26688599537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45951.26688599537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45951.26688599537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45951.26688599537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45951.26688599537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45951.26688599537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45951.26688599537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45951.26688599537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45951.26688599537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45951.26688599537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45951.26688599537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45951.26688599537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45951.26688599537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45951.26688599537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45951.26688599537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45951.26688599537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45951.26688599537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45951.26688599537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45951.26688599537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45951.26688599537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45951.26688599537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45951.26688599537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45951.26688599537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45951.26688599537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45951.26688599537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45951.26688599537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45951.26688599537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45951.26688599537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45951.26688599537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45951.26688599537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45951.26688599537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45951.26688599537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45951.26688599537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45951.26688599537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45951.26688599537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45951.26688599537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45951.26688599537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45951.26688599537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45951.26688599537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45951.26688599537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45951.26688599537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45951.26688599537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45951.26688599537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45951.26688599537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45951.26688599537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45951.26688599537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45951.26688599537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45951.26688599537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45951.26688599537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45951.26688599537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45951.26688599537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45951.26688599537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45951.26688599537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45951.26688599537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45951.26688599537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45951.26688599537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45951.26688599537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45951.26688599537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45951.26688599537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45951.26688599537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45951.26688599537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45951.26688599537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45951.26688599537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45951.26688599537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45951.26688599537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45951.26688599537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45951.26688599537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45951.26688599537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45951.26688599537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45951.26688599537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45951.26688599537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45951.26688599537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45951.26688599537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45951.26688599537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45951.26688599537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45951.26688599537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45951.26688599537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45951.26688599537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45951.26688599537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45951.26688599537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45951.26688599537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45951.26688599537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45951.26688599537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45951.26688599537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45951.26688599537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45951.26688599537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45951.26688599537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45951.26688599537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45951.26688599537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45951.26688599537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45951.26688599537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45951.26688599537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45951.26688599537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45951.26688599537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45951.26688599537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45951.26688599537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45951.26688599537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45951.26688599537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45951.26688599537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45951.26688599537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45951.26688599537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45951.26688599537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45951.26688599537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45951.26688599537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45951.26688599537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45951.26688599537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45951.26688599537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45951.26688599537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45951.26688599537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45951.26688599537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45951.26688599537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45951.26688599537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45951.26688599537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45951.26688599537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45951.26688599537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45951.26688599537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45951.26688599537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45951.26688599537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45951.26688599537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45951.26688599537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45951.26688599537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45951.26688599537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45951.26688599537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45951.26688599537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45951.26688599537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45951.26688599537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45951.26688599537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45951.26688599537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45951.26688599537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45951.26688599537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45951.26688599537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45951.26688599537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45951.26688599537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45951.26688599537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45951.26688599537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45951.26688599537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45951.26688599537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45951.26688599537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45951.26688599537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45951.26688599537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45951.26688599537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45951.26688599537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45951.26688599537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45951.26688599537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45951.26688599537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45951.26688599537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45951.26688599537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45951.26688599537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45951.26688599537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45951.26688599537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45951.26688599537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45951.26688599537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45951.26688599537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45951.26688599537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45951.26688599537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45951.26688599537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45951.26688599537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45951.26688599537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45951.26688599537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45951.26688599537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45951.26688599537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45951.26688599537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45951.26688599537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45951.26688599537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45951.26688599537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45951.26688599537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45951.26688599537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45951.26688599537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45951.26688599537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45951.26688599537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45951.26688599537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45951.26688599537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45951.26688599537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45951.26688599537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45951.26688599537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45951.26688599537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45951.26688599537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45951.26688599537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45951.26688599537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45951.26688599537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45951.26688599537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45951.26688599537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45951.26688599537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45951.26688599537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45951.26688599537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45951.26688599537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45951.26688599537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45951.26688599537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45951.26688599537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45951.26688599537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45951.26688599537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45951.26688599537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45951.26688599537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45951.26688599537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45951.26688599537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45951.26688599537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45951.26688599537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45951.26688599537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45951.26688599537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45951.26688599537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45951.26688599537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45951.26688599537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45951.26688599537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45951.26688599537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45951.26688599537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45951.26688599537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45951.26688599537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45951.26688599537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45951.26688599537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45951.26688599537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45951.26688599537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45951.26688599537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45951.26688599537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45951.26688599537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45951.26688599537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45951.26688599537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45951.26688599537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45951.26688599537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45951.26688599537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45951.26688599537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45951.26688599537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45951.26688599537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45951.26688599537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45951.26688599537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45951.26688599537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45951.26688599537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45951.26688599537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45951.26688599537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45951.26688599537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45951.26688599537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45951.26688599537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45951.26688599537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45951.26688599537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45951.26688599537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45951.26688599537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45951.26688599537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45951.26688599537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45951.26688599537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45951.26688599537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45951.26688599537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45951.26688599537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45951.26688599537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45951.26688599537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45951.26688599537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45951.26688599537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45951.26688599537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45951.26688599537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45951.26688599537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45951.26688599537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45951.26688599537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45951.26688599537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45951.26688599537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45951.26688599537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45951.26688599537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45951.26688599537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45951.26688599537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45951.26688599537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45951.26688599537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45951.26688599537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45951.26688599537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45951.26688599537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45951.26688599537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45951.26688599537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45951.26688599537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45951.26688599537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45951.26688599537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45951.26688599537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45951.26688599537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45951.26688599537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45951.26688599537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45951.26688599537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45951.26688599537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45951.26688599537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45951.26688599537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45951.26688599537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45951.26688599537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45951.26688599537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45951.26688599537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45951.26688599537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45951.26688599537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45951.26688599537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45951.26688599537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45951.26688599537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45951.26688599537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45951.26688599537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45951.26688599537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45951.26688599537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45951.26688599537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45951.26688599537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45951.26688599537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45951.26688599537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45951.26688599537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45951.26688599537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45951.26688599537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45951.26688599537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45951.26688599537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45951.26688599537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45951.26688599537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45951.26688599537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45951.26688599537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45951.26688599537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45951.26688599537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45951.26688599537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45951.26688599537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45951.26688599537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45951.26688599537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45951.26688599537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45951.26688599537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45951.26688599537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45951.26688599537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45951.26688599537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45951.26688599537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45951.26688599537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45951.26688599537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45951.26688599537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45951.26688599537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45951.26688599537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45951.26688599537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45951.26688599537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45951.26688599537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45951.26688599537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45951.26688599537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45951.26688599537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45951.26688599537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45951.26688599537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45951.26688599537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45951.26688599537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45951.26688599537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45951.26688599537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45951.26688599537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45951.26688599537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45951.26688599537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45951.26688599537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45951.26688599537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45951.26688599537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45951.26688599537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45951.26688599537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45951.26688599537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45951.26688599537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45951.26688599537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45951.26688599537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45951.26688599537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45951.26688599537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45951.26688599537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45951.26688599537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45951.26688599537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45951.26688599537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45951.26688599537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45951.26688599537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45951.26688599537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45951.26688599537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45951.26688599537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45951.26688599537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45951.26688599537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45951.26688599537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45951.26688599537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45951.26688599537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45951.26688599537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45951.26688599537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45951.26688599537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45951.26688599537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45951.26688599537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45951.26688599537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45951.26688599537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45951.26688599537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45951.26688599537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45951.26688599537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45951.26688599537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45951.26688599537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45951.26688599537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45951.26688599537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45951.26688599537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45951.26688599537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45951.26688599537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45951.26688599537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45951.26688599537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45951.26688599537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45951.26688599537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45951.26688599537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45951.26688599537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45951.26688599537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45951.26688599537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45951.26688599537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45951.26688599537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45951.26688599537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45951.26688599537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45951.26688599537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45951.26688599537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45951.26688599537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45951.26688599537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45951.26688599537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45951.26688599537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45951.26688599537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45951.26688599537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45951.26688599537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45951.26688599537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45951.26688599537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45951.26688599537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45951.26688599537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45951.26688599537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45951.26688599537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45951.26688599537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45951.26688599537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45951.26688599537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45951.26688599537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45951.26688599537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45951.26688599537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45951.26688599537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45951.26688599537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45951.26688599537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45951.26688599537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45951.26688599537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45951.26688599537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45951.26688599537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45951.26688599537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45951.26688599537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45951.26688599537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45951.26688599537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45951.26688599537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45951.26688599537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45951.26688599537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45951.26688599537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45951.26688599537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45951.26688599537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45951.26688599537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45951.26688599537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45951.26688599537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45951.26688599537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45951.26688599537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45951.26688599537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45951.26688599537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45951.26688599537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45951.26688599537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45951.26688599537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45951.26688599537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45951.26688599537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45951.26688599537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45951.26688599537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45951.26688599537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45951.26688599537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45951.26688599537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45951.26688599537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45951.26688599537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45951.26688599537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45951.26688599537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45951.26688599537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45951.26688599537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45951.26688599537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45951.26688599537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45951.26688599537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45951.26688599537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45951.26688599537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45951.26688599537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45951.26688599537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45951.26688599537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45951.26688599537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45951.26688599537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45951.26688599537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45951.26688599537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45951.26688599537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45951.26688599537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45951.26688599537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45951.26688599537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45951.26688599537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45951.26688599537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45951.26688599537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45951.26688599537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45951.26688599537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45951.26688599537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45951.26688599537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45951.26688599537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45951.26688599537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45951.26688599537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45951.26688599537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45951.26688599537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45951.26688599537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45951.26688599537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45951.26688599537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45951.26688599537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45951.26688599537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45951.26688599537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45951.26688599537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45951.26688599537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45951.26688599537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45951.26688599537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45951.26688599537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45951.26688599537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45951.26688599537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45951.26688599537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45951.26688599537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45951.26688599537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45951.26688599537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45951.26688599537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45951.26688599537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45951.26688599537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45951.26688599537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45951.26688599537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45951.26688599537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45951.26688599537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45951.26688599537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45951.26688599537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45951.26688599537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45951.26688599537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45951.26688599537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45951.26688599537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45951.26688599537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45951.26688599537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45951.26688599537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45951.26688599537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45951.26688599537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45951.26688599537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45951.26688599537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45951.26688599537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45951.26688599537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45951.26688599537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45951.26688599537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45951.26688599537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45951.26688599537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45951.26688599537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45951.26688599537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45951.26688599537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45951.26688599537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45951.26688599537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45951.26688599537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45951.26688599537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45951.26688599537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45951.26688599537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45951.26688599537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45951.26688599537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45951.26688599537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45951.26688599537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45951.26688599537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45951.26688599537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45951.26688599537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45951.26688599537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45951.26688599537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45951.26688599537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45951.26688599537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45951.26688599537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45951.26688599537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45951.26688599537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45951.26688599537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45951.26688599537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45951.26688599537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45951.26688599537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45951.26688599537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45951.26688599537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45951.26688599537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45951.26688599537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45951.26688599537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45951.26688599537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45951.26688599537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45951.26688599537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45951.26688599537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45951.26688599537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45951.26688599537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45951.26688599537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45951.26688599537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45951.26688599537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45951.26688599537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45951.26688599537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45951.26688599537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45951.26688599537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45951.26688599537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45951.26688599537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45951.26688599537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45951.26688599537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45951.26688599537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45951.26688599537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45951.26688599537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45951.26688599537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45951.26688599537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45951.26688599537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45951.26688599537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45951.26688599537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45951.26688599537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45951.26688599537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45951.26688599537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45951.26688599537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45951.26688599537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45951.26688599537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45951.26688599537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45951.26688599537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45951.26688599537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45951.26688599537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45951.26688599537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45951.26688599537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45951.26688599537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45951.26688599537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45951.26688599537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45951.26688599537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45951.26688599537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45951.26688599537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45951.26688599537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45951.26688599537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45951.26688599537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45951.26688599537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45951.26688599537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45951.26688599537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45951.26688599537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45951.26688599537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45951.26688599537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45951.26688599537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45951.26688599537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45951.26688599537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45951.26688599537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45951.26688599537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45951.26688599537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45951.26688599537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45951.26688599537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45951.26688599537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45951.26688599537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45951.26688599537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45951.26688599537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45951.26688599537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45951.26688599537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45951.26688599537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45951.26688599537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45951.26688599537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45951.26688599537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45951.26688599537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45951.26688599537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45951.26688599537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45951.26688599537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45951.26688599537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45951.26688599537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45951.26688599537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45951.26688599537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45951.26688599537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45951.26688599537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45951.26688599537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45951.26688599537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45951.26688599537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45951.26688599537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45951.26688599537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45951.26688599537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45951.26688599537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45951.26688599537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45951.26688599537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45951.26688599537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45951.26688599537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45951.26688599537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45951.26688599537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45951.26688599537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45951.26688599537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45951.26688599537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45951.26688599537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45951.26688599537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45951.26688599537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45951.26688599537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45951.26688599537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45951.26688599537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45951.26688599537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45951.26688599537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45951.26688599537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45951.26688599537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45951.26688599537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45951.26688599537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45951.26688599537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45951.26688599537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45951.26688599537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45951.26688599537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45951.26688599537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45951.26688599537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45951.26688599537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45951.26688599537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45951.26688599537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45951.26688599537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45951.26688599537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45951.26688599537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45951.26688599537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45951.26688599537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45951.26688599537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45951.26688599537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45951.26688599537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45951.26688599537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45951.26688599537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45951.26688599537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45951.26688599537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45951.26688599537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45951.26688599537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45951.26688599537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45951.26688599537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45951.26688599537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45951.26688599537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45951.26688599537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45951.26688599537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45951.26688599537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45951.26688599537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45951.26688599537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45951.26688599537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45951.26688599537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45951.26688599537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45951.26688599537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45951.26688599537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45951.26688599537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45951.26688599537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45951.26688599537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45951.26688599537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45951.26688599537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45951.26688599537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45951.26688599537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45951.26688599537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45951.26688599537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45951.26688599537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45951.26688599537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45951.26688599537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45951.26688599537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45951.26688599537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45951.26688599537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45951.26688599537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45951.26688599537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45951.26688599537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45951.26688599537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45951.26688599537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45951.26688599537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45951.26688599537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45951.26688599537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45951.26688599537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45951.26688599537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45951.26688599537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45951.26688599537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45951.26688599537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45951.26688599537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45951.26688599537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45951.26688599537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45951.26688599537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45951.26688599537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45951.26688599537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45951.26688599537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45951.26688599537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45951.26688599537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45951.26688599537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45951.26688599537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45951.26688599537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45951.26688599537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45951.26688599537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45951.26688599537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45951.26688599537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45951.26688599537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45951.26688599537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45951.26688599537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45951.26688599537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45951.26688599537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45951.26688599537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45951.26688599537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45951.26688599537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45951.26688599537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45951.26688599537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45951.26688599537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45951.26688599537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45951.26688599537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45951.26688599537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45951.26688599537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45951.26688599537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45951.26688599537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45951.26688599537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45951.26688599537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45951.26688599537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45951.26688599537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45951.26688599537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45951.26688599537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45951.26688599537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45951.26688599537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45951.26688599537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45951.26688599537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45951.26688599537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45951.26688599537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45951.26688599537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45951.26688599537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45951.26688599537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45951.26688599537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45951.26688599537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45951.26688599537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45951.26688599537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45951.26688599537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45951.26688599537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45951.26688599537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45951.26688599537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45951.26688599537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45951.26688599537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45951.26688599537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45951.26688599537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45951.26688599537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45951.26688599537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45951.26688599537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45951.26688599537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45951.26688599537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45951.26688599537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45951.26688599537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45951.26688599537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45951.26688599537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45951.26688599537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45951.26688599537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45951.26688599537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45951.26688599537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45951.26688599537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45951.26688599537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45951.26688599537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45951.26688599537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45951.26688599537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45951.26688599537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45951.26688599537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45951.26688599537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45951.26688599537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45951.26688599537</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247.78616840277391</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38850</v>
      </c>
      <c r="E3" s="100" t="s">
        <v>38998</v>
      </c>
      <c r="F3" s="125">
        <v>45951.064108796294</v>
      </c>
      <c r="G3" s="126">
        <f ca="1">IFERROR(NOW()-F3,"")</f>
        <v>0.20277719907608116</v>
      </c>
      <c r="H3" s="125">
        <v>45951.057476851849</v>
      </c>
      <c r="I3" s="121" t="str">
        <f>IFERROR(VLOOKUP(D3,DB!A:F,6,0),"")</f>
        <v>Generator-SG</v>
      </c>
      <c r="J3" s="121" t="str">
        <f>IFERROR(VLOOKUP(D3,DB!A:G,7,0),"")</f>
        <v>Vandalized</v>
      </c>
      <c r="K3" s="127" t="s">
        <v>39093</v>
      </c>
      <c r="L3" s="123" t="str">
        <f>IFERROR(VLOOKUP(D3,DB!A:I,9,0),"")</f>
        <v>Latis</v>
      </c>
    </row>
    <row r="4" spans="1:16" ht="15" customHeight="1">
      <c r="A4" s="121"/>
      <c r="B4" s="121" t="str">
        <f>IFERROR(VLOOKUP(D4,DB!A:K,11,0),"")</f>
        <v/>
      </c>
      <c r="C4" s="122"/>
      <c r="D4" s="95"/>
      <c r="E4" s="100"/>
      <c r="F4" s="125"/>
      <c r="G4" s="126">
        <f ca="1">IFERROR(NOW()-F4,"")</f>
        <v>45951.26688599537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45951.26688599537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45951.26688599537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45951.26688599537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45951.26688599537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45951.26688599537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45951.26688599537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45951.26688599537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45951.26688599537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45951.26688599537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45951.26688599537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45951.26688599537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45951.26688599537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45951.26688599537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45951.26688599537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45951.26688599537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45951.26688599537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45951.26688599537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45951.26688599537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45951.26688599537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45951.26688599537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45951.26688599537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45951.26688599537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45951.26688599537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45951.26688599537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45951.26688599537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45951.26688599537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45951.26688599537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45951.26688599537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45951.26688599537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45951.26688599537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45951.26688599537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45951.26688599537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45951.26688599537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45951.26688599537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45951.26688599537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45951.26688599537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45951.26688599537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45951.26688599537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45951.26688599537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45951.26688599537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45951.26688599537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45951.26688599537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45951.26688599537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45951.26688599537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45951.26688599537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45951.26688599537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45951.26688599537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45951.26688599537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45951.26688599537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45951.26688599537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45951.26688599537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45951.26688599537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45951.26688599537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45951.26688599537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45951.26688599537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45951.26688599537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45951.26688599537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45951.26688599537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45951.26688599537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45951.26688599537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45951.26688599537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45951.26688599537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45951.26688599537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45951.26688599537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45951.26688599537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45951.26688599537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45951.26688599537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45951.26688599537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45951.26688599537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45951.26688599537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45951.26688599537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45951.26688599537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45951.26688599537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45951.26688599537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45951.26688599537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45951.26688599537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45951.26688599537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45951.26688599537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45951.26688599537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45951.26688599537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45951.26688599537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45951.26688599537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45951.26688599537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45951.26688599537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45951.26688599537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45951.26688599537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45951.26688599537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45951.26688599537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45951.26688599537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45951.26688599537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45951.26688599537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45951.26688599537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45951.26688599537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45951.26688599537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45951.26688599537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45951.26688599537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45951.26688599537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45951.26688599537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45951.26688599537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45951.26688599537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45951.26688599537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45951.26688599537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45951.26688599537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45951.26688599537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45951.26688599537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45951.26688599537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45951.26688599537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45951.26688599537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45951.26688599537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45951.26688599537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45951.26688599537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45951.26688599537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45951.26688599537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45951.26688599537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45951.26688599537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45951.26688599537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45951.26688599537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45951.26688599537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45951.26688599537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45951.26688599537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45951.26688599537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45951.26688599537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45951.26688599537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45951.26688599537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45951.26688599537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45951.26688599537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45951.26688599537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45951.26688599537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45951.26688599537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45951.26688599537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45951.26688599537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45951.26688599537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45951.26688599537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45951.26688599537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45951.26688599537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45951.26688599537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45951.26688599537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45951.26688599537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45951.26688599537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45951.26688599537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45951.26688599537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45951.26688599537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45951.26688599537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45951.26688599537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45951.26688599537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45951.26688599537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45951.26688599537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45951.26688599537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45951.26688599537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45951.26688599537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45951.26688599537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45951.26688599537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45951.26688599537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45951.26688599537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45951.26688599537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45951.26688599537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45951.26688599537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45951.26688599537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45951.26688599537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45951.26688599537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45951.26688599537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45951.26688599537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45951.26688599537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45951.26688599537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45951.26688599537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45951.26688599537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45951.26688599537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45951.26688599537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45951.26688599537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45951.26688599537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45951.26688599537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45951.26688599537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45951.26688599537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45951.26688599537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45951.26688599537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45951.26688599537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45951.26688599537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45951.26688599537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45951.26688599537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45951.26688599537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45951.26688599537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45951.26688599537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45951.26688599537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45951.26688599537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45951.26688599537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45951.26688599537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45951.26688599537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45951.26688599537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45951.26688599537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45951.26688599537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45951.26688599537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45951.26688599537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45951.26688599537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45951.26688599537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45951.26688599537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45951.26688599537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45951.26688599537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45951.26688599537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45951.26688599537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45951.26688599537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45951.26688599537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45951.26688599537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45951.26688599537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45951.26688599537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45951.26688599537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45951.26688599537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45951.26688599537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45951.26688599537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45951.26688599537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45951.26688599537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45951.26688599537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45951.26688599537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45951.26688599537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45951.26688599537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45951.26688599537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45951.26688599537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45951.26688599537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45951.26688599537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45951.26688599537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45951.26688599537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45951.26688599537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45951.26688599537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45951.26688599537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45951.26688599537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45951.26688599537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45951.26688599537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45951.26688599537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45951.26688599537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45951.26688599537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45951.26688599537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45951.26688599537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45951.26688599537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45951.26688599537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45951.26688599537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45951.26688599537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45951.26688599537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45951.26688599537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45951.26688599537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45951.26688599537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45951.26688599537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45951.26688599537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45951.26688599537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45951.26688599537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45951.26688599537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45951.26688599537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45951.26688599537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45951.26688599537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45951.26688599537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45951.26688599537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45951.26688599537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45951.26688599537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45951.26688599537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45951.26688599537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45951.26688599537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45951.26688599537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45951.26688599537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45951.26688599537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45951.26688599537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45951.26688599537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45951.26688599537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45951.26688599537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45951.26688599537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45951.26688599537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45951.26688599537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45951.26688599537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45951.26688599537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45951.26688599537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45951.26688599537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45951.26688599537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45951.26688599537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45951.26688599537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45951.26688599537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45951.26688599537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45951.26688599537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45951.26688599537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45951.26688599537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45951.26688599537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45951.26688599537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45951.26688599537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45951.26688599537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45951.26688599537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45951.26688599537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45951.26688599537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45951.26688599537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45951.26688599537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45951.26688599537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45951.26688599537</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45951.26688599537</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13" sqref="A13"/>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59.434825810181792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25.078008680553467</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6.4953119212950696</v>
      </c>
      <c r="H4" s="38">
        <v>45944.676192129627</v>
      </c>
      <c r="I4" s="37" t="str">
        <f>IFERROR(VLOOKUP(D4,DB!A:F,6,0),"")</f>
        <v>SCECO</v>
      </c>
      <c r="J4" s="37" t="str">
        <f>IFERROR(VLOOKUP(D4,DB!A:G,7,0),"")</f>
        <v>Dead</v>
      </c>
      <c r="K4" s="37" t="s">
        <v>39099</v>
      </c>
      <c r="L4" s="37" t="str">
        <f>IFERROR(VLOOKUP(D4,DB!A:I,9,0),"")</f>
        <v>Latis</v>
      </c>
    </row>
    <row r="5" spans="1:13" ht="30.75">
      <c r="A5" s="159" t="s">
        <v>39100</v>
      </c>
      <c r="B5" s="159" t="str">
        <f>IFERROR(VLOOKUP(D5,DB!A:K,11,0),"")</f>
        <v>R5</v>
      </c>
      <c r="C5" s="159">
        <v>1</v>
      </c>
      <c r="D5" s="159" t="s">
        <v>34781</v>
      </c>
      <c r="E5" s="159" t="s">
        <v>39081</v>
      </c>
      <c r="F5" s="160">
        <v>45948.661111111112</v>
      </c>
      <c r="G5" s="161">
        <f ca="1">IFERROR(NOW()-F5,"")</f>
        <v>2.6057748842576984</v>
      </c>
      <c r="H5" s="160">
        <v>45948.661111111112</v>
      </c>
      <c r="I5" s="159" t="str">
        <f>IFERROR(VLOOKUP(D5,DB!A:F,6,0),"")</f>
        <v>SCECO</v>
      </c>
      <c r="J5" s="159" t="str">
        <f>IFERROR(VLOOKUP(D5,DB!A:G,7,0),"")</f>
        <v>Dead</v>
      </c>
      <c r="K5" s="159" t="s">
        <v>39101</v>
      </c>
      <c r="L5" s="159" t="str">
        <f>IFERROR(VLOOKUP(D5,DB!A:I,9,0),"")</f>
        <v>Latis</v>
      </c>
    </row>
    <row r="6" spans="1:13" ht="45.75">
      <c r="A6" s="159" t="s">
        <v>39102</v>
      </c>
      <c r="B6" s="159" t="str">
        <f>IFERROR(VLOOKUP(D6,DB!A:K,11,0),"")</f>
        <v>R5</v>
      </c>
      <c r="C6" s="159">
        <v>1</v>
      </c>
      <c r="D6" s="159" t="s">
        <v>31771</v>
      </c>
      <c r="E6" s="159" t="s">
        <v>38998</v>
      </c>
      <c r="F6" s="160">
        <v>45951.114120370374</v>
      </c>
      <c r="G6" s="161">
        <f ca="1">IFERROR(NOW()-F6,"")</f>
        <v>0.15276562499639113</v>
      </c>
      <c r="H6" s="160">
        <v>45951.053449074076</v>
      </c>
      <c r="I6" s="159" t="str">
        <f>IFERROR(VLOOKUP(D6,DB!A:F,6,0),"")</f>
        <v>SCECO</v>
      </c>
      <c r="J6" s="159" t="str">
        <f>IFERROR(VLOOKUP(D6,DB!A:G,7,0),"")</f>
        <v>Weak</v>
      </c>
      <c r="K6" s="159" t="s">
        <v>39103</v>
      </c>
      <c r="L6" s="159" t="str">
        <f>IFERROR(VLOOKUP(D6,DB!A:I,9,0),"")</f>
        <v>Latis</v>
      </c>
    </row>
    <row r="7" spans="1:13" ht="15">
      <c r="A7" s="159" t="s">
        <v>39104</v>
      </c>
      <c r="B7" s="159" t="str">
        <f>IFERROR(VLOOKUP(D7,DB!A:K,11,0),"")</f>
        <v>R5</v>
      </c>
      <c r="C7" s="159">
        <v>1</v>
      </c>
      <c r="D7" s="159" t="s">
        <v>31333</v>
      </c>
      <c r="E7" s="159" t="s">
        <v>38998</v>
      </c>
      <c r="F7" s="160">
        <v>45951.246782407405</v>
      </c>
      <c r="G7" s="161">
        <f ca="1">IFERROR(NOW()-F7,"")</f>
        <v>2.0103587965422776E-2</v>
      </c>
      <c r="H7" s="160">
        <v>45951.240682870368</v>
      </c>
      <c r="I7" s="159" t="str">
        <f>IFERROR(VLOOKUP(D7,DB!A:F,6,0),"")</f>
        <v>SCECO</v>
      </c>
      <c r="J7" s="159" t="str">
        <f>IFERROR(VLOOKUP(D7,DB!A:G,7,0),"")</f>
        <v>No BB Shifted</v>
      </c>
      <c r="K7" s="159" t="s">
        <v>39105</v>
      </c>
      <c r="L7" s="159" t="str">
        <f>IFERROR(VLOOKUP(D7,DB!A:I,9,0),"")</f>
        <v>Latis</v>
      </c>
    </row>
    <row r="8" spans="1:13" ht="15">
      <c r="A8" s="159"/>
      <c r="B8" s="159" t="str">
        <f>IFERROR(VLOOKUP(D8,DB!A:K,11,0),"")</f>
        <v/>
      </c>
      <c r="C8" s="159"/>
      <c r="D8" s="159"/>
      <c r="E8" s="159"/>
      <c r="F8" s="160"/>
      <c r="G8" s="161">
        <f ca="1">IFERROR(NOW()-F8,"")</f>
        <v>45951.26688599537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45951.26688599537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45951.26688599537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45951.26688599537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45951.26688599537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45951.26688599537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45951.26688599537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45951.26688599537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45951.26688599537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45951.26688599537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45951.26688599537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45951.26688599537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45951.26688599537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45951.26688599537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45951.26688599537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45951.26688599537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45951.26688599537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45951.26688599537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45951.26688599537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45951.26688599537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45951.26688599537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45951.26688599537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45951.26688599537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45951.26688599537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45951.26688599537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45951.26688599537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45951.26688599537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45951.26688599537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45951.26688599537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45951.26688599537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45951.26688599537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45951.26688599537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45951.26688599537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45951.26688599537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45951.26688599537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45951.26688599537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45951.26688599537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45951.26688599537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45951.26688599537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45951.26688599537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45951.26688599537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45951.26688599537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45951.26688599537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45951.26688599537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45951.26688599537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45951.26688599537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45951.26688599537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45951.26688599537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45951.26688599537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45951.26688599537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45951.26688599537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45951.26688599537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45951.26688599537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45951.26688599537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45951.26688599537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45951.26688599537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45951.26688599537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45951.26688599537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45951.26688599537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45951.26688599537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45951.26688599537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45951.26688599537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45951.26688599537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45951.26688599537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45951.26688599537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45951.26688599537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45951.26688599537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45951.26688599537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45951.26688599537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45951.26688599537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45951.26688599537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45951.26688599537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45951.26688599537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45951.26688599537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45951.26688599537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45951.26688599537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45951.26688599537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45951.26688599537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45951.26688599537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45951.26688599537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45951.26688599537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45951.26688599537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45951.26688599537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45951.26688599537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45951.26688599537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45951.26688599537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45951.26688599537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45951.26688599537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45951.26688599537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45951.26688599537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45951.26688599537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45951.26688599537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45951.26688599537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45951.26688599537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45951.26688599537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45951.26688599537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45951.26688599537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45951.26688599537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45951.26688599537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45951.26688599537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45951.26688599537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45951.26688599537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45951.26688599537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45951.26688599537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45951.26688599537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45951.26688599537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45951.26688599537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45951.26688599537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45951.26688599537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45951.26688599537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45951.26688599537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45951.26688599537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45951.26688599537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45951.26688599537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45951.26688599537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45951.26688599537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45951.26688599537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45951.26688599537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45951.26688599537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45951.26688599537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45951.26688599537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45951.26688599537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45951.26688599537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45951.26688599537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45951.26688599537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45951.26688599537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45951.26688599537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45951.26688599537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45951.26688599537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45951.26688599537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45951.26688599537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45951.26688599537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45951.26688599537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45951.26688599537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45951.26688599537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45951.26688599537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45951.26688599537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45951.26688599537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45951.26688599537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45951.26688599537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45951.26688599537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45951.26688599537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45951.26688599537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45951.26688599537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45951.26688599537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45951.26688599537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45951.26688599537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45951.26688599537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45951.26688599537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45951.26688599537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45951.26688599537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45951.26688599537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45951.26688599537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45951.26688599537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45951.26688599537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45951.26688599537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45951.26688599537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45951.26688599537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45951.26688599537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45951.26688599537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45951.26688599537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45951.26688599537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45951.26688599537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45951.26688599537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45951.26688599537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45951.26688599537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45951.26688599537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45951.26688599537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45951.26688599537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45951.26688599537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45951.26688599537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45951.26688599537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45951.26688599537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45951.26688599537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45951.26688599537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45951.26688599537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45951.26688599537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45951.26688599537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45951.26688599537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45951.26688599537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45951.26688599537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45951.26688599537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45951.26688599537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45951.26688599537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45951.26688599537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45951.26688599537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45951.26688599537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45951.26688599537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45951.26688599537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45951.26688599537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45951.26688599537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45951.26688599537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45951.26688599537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45951.26688599537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45951.26688599537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45951.26688599537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45951.26688599537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45951.26688599537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45951.26688599537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45951.26688599537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45951.26688599537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45951.26688599537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45951.26688599537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45951.26688599537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45951.26688599537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45951.26688599537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45951.26688599537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45951.26688599537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45951.26688599537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45951.26688599537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45951.26688599537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45951.26688599537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45951.26688599537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45951.26688599537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45951.26688599537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45951.26688599537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45951.26688599537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45951.26688599537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45951.26688599537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45951.26688599537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45951.26688599537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45951.26688599537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45951.26688599537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45951.26688599537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45951.26688599537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45951.26688599537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45951.26688599537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45951.26688599537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45951.26688599537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45951.26688599537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45951.26688599537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45951.26688599537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45951.26688599537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45951.26688599537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45951.26688599537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45951.26688599537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45951.26688599537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45951.26688599537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45951.26688599537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45951.26688599537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45951.26688599537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45951.26688599537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45951.26688599537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45951.26688599537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45951.26688599537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45951.26688599537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45951.26688599537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45951.26688599537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45951.26688599537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45951.26688599537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45951.26688599537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45951.26688599537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45951.26688599537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45951.26688599537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45951.26688599537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45951.26688599537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45951.26688599537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45951.26688599537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45951.26688599537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45951.26688599537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45951.26688599537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45951.26688599537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45951.26688599537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45951.26688599537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45951.26688599537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45951.26688599537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45951.26688599537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45951.26688599537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45951.26688599537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45951.26688599537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45951.26688599537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45951.26688599537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45951.26688599537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45951.26688599537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45951.26688599537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45951.26688599537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45951.26688599537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45951.26688599537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45951.26688599537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45951.26688599537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45951.26688599537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45951.26688599537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45951.26688599537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45951.26688599537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45951.26688599537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45951.26688599537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45951.26688599537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45951.26688599537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45951.26688599537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45951.26688599537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45951.26688599537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45951.26688599537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45951.26688599537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45951.26688599537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45951.26688599537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45951.26688599537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45951.26688599537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45951.26688599537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45951.26688599537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45951.26688599537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45951.26688599537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45951.26688599537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45951.26688599537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45951.26688599537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45951.26688599537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45951.26688599537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45951.26688599537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45951.26688599537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45951.26688599537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45951.26688599537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45951.26688599537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45951.26688599537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45951.26688599537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45951.26688599537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45951.26688599537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45951.26688599537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45951.26688599537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45951.26688599537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45951.26688599537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45951.26688599537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45951.26688599537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45951.26688599537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45951.26688599537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45951.26688599537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45951.26688599537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45951.26688599537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45951.26688599537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45951.26688599537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45951.26688599537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45951.26688599537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45951.26688599537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45951.26688599537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45951.26688599537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45951.26688599537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45951.26688599537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45951.26688599537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45951.26688599537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45951.26688599537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45951.26688599537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45951.26688599537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45951.26688599537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45951.26688599537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45951.26688599537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45951.26688599537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45951.26688599537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45951.26688599537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45951.26688599537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45951.26688599537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45951.26688599537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45951.26688599537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45951.26688599537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45951.26688599537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45951.26688599537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45951.26688599537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45951.26688599537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45951.26688599537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45951.26688599537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45951.26688599537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45951.26688599537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45951.26688599537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45951.26688599537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45951.26688599537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45951.26688599537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45951.26688599537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45951.26688599537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45951.26688599537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45951.26688599537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45951.26688599537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45951.26688599537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45951.26688599537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45951.26688599537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45951.26688599537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45951.26688599537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45951.26688599537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45951.26688599537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45951.26688599537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45951.26688599537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45951.26688599537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45951.26688599537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45951.26688599537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45951.26688599537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45951.26688599537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45951.26688599537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45951.26688599537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45951.26688599537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45951.26688599537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45951.26688599537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45951.26688599537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45951.26688599537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45951.26688599537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45951.26688599537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45951.26688599537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45951.26688599537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45951.26688599537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45951.26688599537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45951.26688599537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45951.26688599537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45951.26688599537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45951.26688599537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45951.26688599537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45951.26688599537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45951.26688599537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45951.26688599537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45951.26688599537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45951.26688599537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45951.26688599537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45951.26688599537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45951.26688599537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45951.26688599537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45951.26688599537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45951.26688599537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45951.26688599537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45951.26688599537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45951.26688599537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45951.26688599537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45951.26688599537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45951.26688599537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45951.26688599537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45951.26688599537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45951.26688599537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45951.26688599537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45951.26688599537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45951.26688599537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45951.26688599537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45951.26688599537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45951.26688599537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45951.26688599537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45951.26688599537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45951.26688599537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45951.26688599537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45951.26688599537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45951.26688599537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45951.26688599537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45951.26688599537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45951.26688599537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45951.26688599537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45951.26688599537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45951.26688599537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45951.26688599537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45951.26688599537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45951.26688599537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45951.26688599537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45951.26688599537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45951.26688599537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45951.26688599537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45951.26688599537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45951.26688599537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45951.26688599537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45951.26688599537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45951.26688599537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45951.26688599537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45951.26688599537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45951.26688599537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45951.26688599537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45951.26688599537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45951.26688599537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45951.26688599537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45951.26688599537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45951.26688599537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45951.26688599537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45951.26688599537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45951.26688599537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45951.26688599537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45951.26688599537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45951.26688599537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45951.26688599537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45951.26688599537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45951.26688599537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45951.26688599537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45951.26688599537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45951.26688599537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45951.26688599537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45951.26688599537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45951.26688599537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45951.26688599537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45951.26688599537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45951.26688599537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45951.26688599537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45951.26688599537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45951.26688599537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45951.26688599537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45951.26688599537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45951.26688599537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45951.26688599537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45951.26688599537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45951.26688599537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45951.26688599537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45951.26688599537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45951.26688599537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45951.26688599537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45951.26688599537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45951.26688599537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45951.26688599537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45951.26688599537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45951.26688599537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45951.26688599537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45951.26688599537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45951.26688599537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45951.26688599537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45951.26688599537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45951.26688599537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45951.26688599537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45951.26688599537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45951.26688599537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45951.26688599537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45951.26688599537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45951.26688599537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45951.26688599537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45951.26688599537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45951.26688599537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45951.26688599537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45951.26688599537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45951.26688599537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45951.26688599537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45951.26688599537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45951.26688599537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45951.26688599537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45951.26688599537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45951.26688599537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45951.26688599537</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
  <sheetViews>
    <sheetView tabSelected="1" workbookViewId="0">
      <selection activeCell="A5" sqref="A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3</v>
      </c>
      <c r="D2" s="105" t="s">
        <v>38962</v>
      </c>
      <c r="E2" s="108" t="s">
        <v>38998</v>
      </c>
      <c r="F2" s="109">
        <v>45951.254120370373</v>
      </c>
      <c r="G2" s="78">
        <f ca="1">IFERROR(NOW()-F2,"-")</f>
        <v>1.2765624996973202E-2</v>
      </c>
      <c r="H2" s="109">
        <v>45951.25408564815</v>
      </c>
      <c r="I2" s="105" t="str">
        <f>IFERROR(VLOOKUP(D2,DB!A:F,6,0),"")</f>
        <v>SCECO+STB</v>
      </c>
      <c r="J2" s="104" t="str">
        <f>IFERROR(VLOOKUP(D2,DB!A:G,7,0),"")</f>
        <v>Vandalized</v>
      </c>
      <c r="K2" s="110" t="s">
        <v>39107</v>
      </c>
      <c r="L2" s="111" t="str">
        <f>IFERROR(VLOOKUP(D2,DB!A:I,9,0),"")</f>
        <v>Latis</v>
      </c>
    </row>
    <row r="3" spans="1:16383" ht="31.5" customHeight="1">
      <c r="A3" s="106"/>
      <c r="B3" s="105" t="str">
        <f>IFERROR(VLOOKUP(D3,DB!A:K,11,0),"")</f>
        <v/>
      </c>
      <c r="C3" s="107"/>
      <c r="D3" s="105"/>
      <c r="E3" s="108"/>
      <c r="F3" s="109"/>
      <c r="G3" s="78">
        <f ca="1">IFERROR(NOW()-F3,"-")</f>
        <v>45951.26688599537</v>
      </c>
      <c r="H3" s="109"/>
      <c r="I3" s="105" t="str">
        <f>IFERROR(VLOOKUP(D3,DB!A:F,6,0),"")</f>
        <v/>
      </c>
      <c r="J3" s="104" t="str">
        <f>IFERROR(VLOOKUP(D3,DB!A:G,7,0),"")</f>
        <v/>
      </c>
      <c r="K3" s="110" t="s">
        <v>39108</v>
      </c>
      <c r="L3" s="111" t="str">
        <f>IFERROR(VLOOKUP(D3,DB!A:I,9,0),"")</f>
        <v/>
      </c>
    </row>
    <row r="4" spans="1:16383" ht="31.5" customHeight="1">
      <c r="A4" s="106"/>
      <c r="B4" s="105" t="str">
        <f>IFERROR(VLOOKUP(D4,DB!A:K,11,0),"")</f>
        <v/>
      </c>
      <c r="C4" s="107"/>
      <c r="D4" s="105"/>
      <c r="E4" s="108"/>
      <c r="F4" s="109"/>
      <c r="G4" s="78">
        <f ca="1">IFERROR(NOW()-F4,"-")</f>
        <v>45951.26688599537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45951.26688599537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45951.26688599537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45951.26688599537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45951.26688599537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45951.26688599537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45951.26688599537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45951.26688599537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45951.26688599537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45951.26688599537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45951.26688599537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45951.26688599537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45951.26688599537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45951.26688599537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45951.26688599537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45951.26688599537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45951.26688599537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45951.26688599537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45951.26688599537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45951.26688599537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45951.26688599537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45951.26688599537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45951.26688599537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45951.26688599537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45951.26688599537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45951.26688599537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45951.26688599537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45951.26688599537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45951.26688599537</v>
      </c>
      <c r="H32" s="109"/>
      <c r="I32" s="105" t="str">
        <f>IFERROR(VLOOKUP(D32,DB!A:F,6,0),"")</f>
        <v/>
      </c>
      <c r="J32" s="104" t="str">
        <f>IFERROR(VLOOKUP(D32,DB!A:G,7,0),"")</f>
        <v/>
      </c>
      <c r="K32" s="110"/>
      <c r="L32" s="111" t="str">
        <f>IFERROR(VLOOKUP(D32,DB!A:I,9,0),"")</f>
        <v/>
      </c>
    </row>
  </sheetData>
  <dataValidations count="2">
    <dataValidation allowBlank="1" showInputMessage="1" showErrorMessage="1" sqref="E1" xr:uid="{380493DB-286A-4683-AF55-C78F04945A49}"/>
    <dataValidation type="list" allowBlank="1" showInputMessage="1" showErrorMessage="1" sqref="E2:E3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2025-10-21T03:26:46Z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