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13" documentId="13_ncr:1_{F6CB121F-512D-4AA6-A0C1-0FB36C537598}" xr6:coauthVersionLast="47" xr6:coauthVersionMax="47" xr10:uidLastSave="{E1554B01-76E6-41C6-B70A-C4138BBC8969}"/>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<sst xmlns="http://schemas.openxmlformats.org/spreadsheetml/2006/main" count="178592" uniqueCount="39078">
  <si>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</si>
  <si>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</si>
  <si>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</si>
  <si>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</si>
  <si>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</si>
  <si>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</si>
  <si>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</si>
  <si>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</si>
  <si>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</si>
  <si>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</si>
  <si>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</si>
  <si>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</si>
  <si>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</si>
  <si>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</si>
  <si>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</si>
  <si>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</si>
  <si>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</si>
  <si>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</si>
  <si>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</si>
  <si>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</si>
  <si>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</si>
  <si>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</si>
  <si>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</si>
  <si>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</si>
  <si>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</si>
  <si>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</si>
  <si>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</si>
  <si>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</si>
  <si>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</si>
  <si>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</si>
  <si>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</si>
  <si>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</si>
  <si>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</si>
  <si>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</si>
  <si>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</si>
  <si>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</si>
  <si>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</si>
  <si>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</si>
  <si>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</si>
  <si>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</si>
  <si>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</si>
  <si>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</si>
  <si>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</si>
  <si>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</si>
  <si>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</si>
  <si>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</si>
  <si>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</si>
  <si>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</si>
  <si>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</si>
  <si>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</si>
  <si>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</si>
  <si>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</si>
  <si>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</si>
  <si>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</si>
  <si>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</si>
  <si>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</si>
  <si>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</si>
  <si>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</si>
  <si>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</si>
  <si>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</si>
  <si>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</si>
  <si>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</si>
  <si>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</si>
  <si>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</si>
  <si>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</si>
  <si>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</si>
  <si>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</si>
  <si>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</si>
  <si>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</si>
  <si>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</si>
  <si>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</si>
  <si>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</si>
  <si>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</si>
  <si>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</si>
  <si>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</si>
  <si>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</si>
  <si>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</si>
  <si>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</si>
  <si>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</si>
  <si>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</si>
  <si>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</si>
  <si>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</si>
  <si>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</si>
  <si>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</si>
  <si>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</si>
  <si>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</si>
  <si>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</si>
  <si>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</si>
  <si>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</si>
  <si>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</si>
  <si>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</si>
  <si>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</si>
  <si>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</si>
  <si>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</si>
  <si>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</si>
  <si>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</si>
  <si>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</si>
  <si>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</si>
  <si>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</si>
  <si>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</si>
  <si>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</si>
  <si>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</si>
  <si>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</si>
  <si>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</si>
  <si>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</si>
  <si>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</si>
  <si>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</si>
  <si>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</si>
  <si>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</si>
  <si>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</si>
  <si>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</si>
  <si>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</si>
  <si>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</si>
  <si>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</si>
  <si>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</si>
  <si>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</si>
  <si>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</si>
  <si>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</si>
  <si>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</si>
  <si>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</si>
  <si>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</si>
  <si>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</si>
  <si>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</si>
  <si>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</si>
  <si>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</si>
  <si>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</si>
  <si>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</si>
  <si>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</si>
  <si>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</si>
  <si>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</si>
  <si>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</si>
  <si>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</si>
  <si>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</si>
  <si>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</si>
  <si>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</si>
  <si>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</si>
  <si>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</si>
  <si>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</si>
  <si>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</si>
  <si>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</si>
  <si>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</si>
  <si>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</si>
  <si>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</si>
  <si>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</si>
  <si>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</si>
  <si>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</si>
  <si>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</si>
  <si>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</si>
  <si>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</si>
  <si>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</si>
  <si>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</si>
  <si>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</si>
  <si>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</si>
  <si>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</si>
  <si>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</si>
  <si>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</si>
  <si>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</si>
  <si>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</si>
  <si>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</si>
  <si>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</si>
  <si>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</si>
  <si>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</si>
  <si>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</si>
  <si>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</si>
  <si>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</si>
  <si>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</si>
  <si>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</si>
  <si>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</si>
  <si>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</si>
  <si>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</si>
  <si>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</si>
  <si>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</si>
  <si>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</si>
  <si>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</si>
  <si>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</si>
  <si>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</si>
  <si>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</si>
  <si>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</si>
  <si>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</si>
  <si>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</si>
  <si>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</si>
  <si>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</si>
  <si>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</si>
  <si>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</si>
  <si>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</si>
  <si>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</si>
  <si>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</si>
  <si>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</si>
  <si>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</si>
  <si>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</si>
  <si>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</si>
  <si>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</si>
  <si>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</si>
  <si>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</si>
  <si>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</si>
  <si>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</si>
  <si>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</si>
  <si>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</si>
  <si>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</si>
  <si>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</si>
  <si>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</si>
  <si>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</si>
  <si>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</si>
  <si>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</si>
  <si>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</si>
  <si>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</si>
  <si>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</si>
  <si>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</si>
  <si>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</si>
  <si>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</si>
  <si>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</si>
  <si>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</si>
  <si>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</si>
  <si>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</si>
  <si>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</si>
  <si>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</si>
  <si>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</si>
  <si>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</si>
  <si>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</si>
  <si>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</si>
  <si>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</si>
  <si>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</si>
  <si>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</si>
  <si>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</si>
  <si>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</si>
  <si>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</si>
  <si>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</si>
  <si>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</si>
  <si>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</si>
  <si>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</si>
  <si>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</si>
  <si>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</si>
  <si>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</si>
  <si>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</si>
  <si>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</si>
  <si>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</si>
  <si>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</si>
  <si>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</si>
  <si>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</si>
  <si>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</si>
  <si>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</si>
  <si>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</si>
  <si>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</si>
  <si>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</si>
  <si>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</si>
  <si>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</si>
  <si>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</si>
  <si>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</si>
  <si>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</si>
  <si>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</si>
  <si>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</si>
  <si>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</si>
  <si>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</si>
  <si>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</si>
  <si>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</si>
  <si>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</si>
  <si>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</si>
  <si>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</si>
  <si>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</si>
  <si>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</si>
  <si>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</si>
  <si>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</si>
  <si>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</si>
  <si>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</si>
  <si>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</si>
  <si>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</si>
  <si>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</si>
  <si>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</si>
  <si>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</si>
  <si>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</si>
  <si>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</si>
  <si>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</si>
  <si>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</si>
  <si>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</si>
  <si>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</si>
  <si>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</si>
  <si>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</si>
  <si>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</si>
  <si>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</si>
  <si>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</si>
  <si>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</si>
  <si>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</si>
  <si>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</si>
  <si>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</si>
  <si>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</si>
  <si>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</si>
  <si>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</si>
  <si>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</si>
  <si>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</si>
  <si>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</si>
  <si>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</si>
  <si>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</si>
  <si>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</si>
  <si>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</si>
  <si>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</si>
  <si>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</si>
  <si>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</si>
  <si>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</si>
  <si>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</si>
  <si>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</si>
  <si>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</si>
  <si>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</si>
  <si>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</si>
  <si>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</si>
  <si>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</si>
  <si>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</si>
  <si>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</si>
  <si>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</si>
  <si>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</si>
  <si>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</si>
  <si>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</si>
  <si>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</si>
  <si>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</si>
  <si>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</si>
  <si>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</si>
  <si>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</si>
  <si>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</si>
  <si>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</si>
  <si>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</si>
  <si>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</si>
  <si>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</si>
  <si>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</si>
  <si>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</si>
  <si>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</si>
  <si>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</si>
  <si>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</si>
  <si>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</si>
  <si>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</si>
  <si>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</si>
  <si>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</si>
  <si>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</si>
  <si>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</si>
  <si>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</si>
  <si>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</si>
  <si>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</si>
  <si>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</si>
  <si>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</si>
  <si>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</si>
  <si>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</si>
  <si>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</si>
  <si>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</si>
  <si>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</si>
  <si>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</si>
  <si>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</si>
  <si>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</si>
  <si>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</si>
  <si>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</si>
  <si>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</si>
  <si>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</si>
  <si>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</si>
  <si>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</si>
  <si>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</si>
  <si>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</si>
  <si>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</si>
  <si>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</si>
  <si>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</si>
  <si>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</si>
  <si>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</si>
  <si>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</si>
  <si>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</si>
  <si>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</si>
  <si>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</si>
  <si>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</si>
  <si>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</si>
  <si>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</si>
  <si>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</si>
  <si>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</si>
  <si>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</si>
  <si>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</si>
  <si>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</si>
  <si>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</si>
  <si>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</si>
  <si>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</si>
  <si>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</si>
  <si>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</si>
  <si>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</si>
  <si>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</si>
  <si>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</si>
  <si>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</si>
  <si>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</si>
  <si>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</si>
  <si>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</si>
  <si>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</si>
  <si>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</si>
  <si>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</si>
  <si>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</si>
  <si>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</si>
  <si>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</si>
  <si>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</si>
  <si>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</si>
  <si>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</si>
  <si>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</si>
  <si>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</si>
  <si>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</si>
  <si>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</si>
  <si>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</si>
  <si>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</si>
  <si>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</si>
  <si>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</si>
  <si>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</si>
  <si>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</si>
  <si>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</si>
  <si>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</si>
  <si>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</si>
  <si>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</si>
  <si>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</si>
  <si>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</si>
  <si>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</si>
  <si>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</si>
  <si>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</si>
  <si>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</si>
  <si>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</si>
  <si>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</si>
  <si>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</si>
  <si>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</si>
  <si>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</si>
  <si>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</si>
  <si>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</si>
  <si>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</si>
  <si>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</si>
  <si>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</si>
  <si>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</si>
  <si>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</si>
  <si>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</si>
  <si>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</si>
  <si>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</si>
  <si>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</si>
  <si>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</si>
  <si>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</si>
  <si>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</si>
  <si>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</si>
  <si>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</si>
  <si>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</si>
  <si>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</si>
  <si>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</si>
  <si>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</si>
  <si>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</si>
  <si>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</si>
  <si>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</si>
  <si>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</si>
  <si>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</si>
  <si>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</si>
  <si>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</si>
  <si>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</si>
  <si>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</si>
  <si>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</si>
  <si>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</si>
  <si>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</si>
  <si>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</si>
  <si>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</si>
  <si>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</si>
  <si>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</si>
  <si>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</si>
  <si>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</si>
  <si>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</si>
  <si>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</si>
  <si>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</si>
  <si>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</si>
  <si>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</si>
  <si>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</si>
  <si>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</si>
  <si>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</si>
  <si>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</si>
  <si>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</si>
  <si>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</si>
  <si>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</si>
  <si>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</si>
  <si>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</si>
  <si>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</si>
  <si>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</si>
  <si>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</si>
  <si>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</si>
  <si>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</si>
  <si>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</si>
  <si>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</si>
  <si>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</si>
  <si>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</si>
  <si>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</si>
  <si>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</si>
  <si>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</si>
  <si>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</si>
  <si>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</si>
  <si>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</si>
  <si>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</si>
  <si>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</si>
  <si>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</si>
  <si>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</si>
  <si>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</si>
  <si>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</si>
  <si>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</si>
  <si>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</si>
  <si>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</si>
  <si>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</si>
  <si>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</si>
  <si>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</si>
  <si>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</si>
  <si>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</si>
  <si>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</si>
  <si>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</si>
  <si>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</si>
  <si>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</si>
  <si>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</si>
  <si>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</si>
  <si>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</si>
  <si>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</si>
  <si>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</si>
  <si>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</si>
  <si>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</si>
  <si>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</si>
  <si>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</si>
  <si>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</si>
  <si>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</si>
  <si>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</si>
  <si>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</si>
  <si>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</si>
  <si>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</si>
  <si>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</si>
  <si>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</si>
  <si>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</si>
  <si>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</si>
  <si>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</si>
  <si>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</si>
  <si>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</si>
  <si>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</si>
  <si>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</si>
  <si>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</si>
  <si>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</si>
  <si>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</si>
  <si>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</si>
  <si>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</si>
  <si>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</si>
  <si>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</si>
  <si>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</si>
  <si>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</si>
  <si>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</si>
  <si>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</si>
  <si>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</si>
  <si>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</si>
  <si>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</si>
  <si>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</si>
  <si>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</si>
  <si>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</si>
  <si>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</si>
  <si>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</si>
  <si>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</si>
  <si>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</si>
  <si>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</si>
  <si>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</si>
  <si>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</si>
  <si>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</si>
  <si>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</si>
  <si>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</si>
  <si>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</si>
  <si>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</si>
  <si>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</si>
  <si>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</si>
  <si>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</si>
  <si>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</si>
  <si>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</si>
  <si>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</si>
  <si>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</si>
  <si>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</si>
  <si>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</si>
  <si>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</si>
  <si>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</si>
  <si>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</si>
  <si>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</si>
  <si>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</si>
  <si>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</si>
  <si>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</si>
  <si>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</si>
  <si>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</si>
  <si>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</si>
  <si>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</si>
  <si>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</si>
  <si>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</si>
  <si>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</si>
  <si>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</si>
  <si>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</si>
  <si>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</si>
  <si>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</si>
  <si>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</si>
  <si>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</si>
  <si>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</si>
  <si>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</si>
  <si>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</si>
  <si>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</si>
  <si>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</si>
  <si>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</si>
  <si>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</si>
  <si>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</si>
  <si>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</si>
  <si>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</si>
  <si>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</si>
  <si>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</si>
  <si>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</si>
  <si>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</si>
  <si>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</si>
  <si>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</si>
  <si>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</si>
  <si>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</si>
  <si>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</si>
  <si>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</si>
  <si>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</si>
  <si>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</si>
  <si>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</si>
  <si>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</si>
  <si>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</si>
  <si>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</si>
  <si>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</si>
  <si>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</si>
  <si>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</si>
  <si>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</si>
  <si>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</si>
  <si>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</si>
  <si>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</si>
  <si>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</si>
  <si>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</si>
  <si>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</si>
  <si>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</si>
  <si>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</si>
  <si>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</si>
  <si>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</si>
  <si>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</si>
  <si>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</si>
  <si>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</si>
  <si>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</si>
  <si>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</si>
  <si>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</si>
  <si>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</si>
  <si>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</si>
  <si>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</si>
  <si>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</si>
  <si>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</si>
  <si>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</si>
  <si>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</si>
  <si>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</si>
  <si>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</si>
  <si>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</si>
  <si>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</si>
  <si>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</si>
  <si>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</si>
  <si>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</si>
  <si>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</si>
  <si>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</si>
  <si>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</si>
  <si>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</si>
  <si>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</si>
  <si>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</si>
  <si>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</si>
  <si>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</si>
  <si>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</si>
  <si>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</si>
  <si>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</si>
  <si>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</si>
  <si>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</si>
  <si>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</si>
  <si>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</si>
  <si>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</si>
  <si>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</si>
  <si>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</si>
  <si>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</si>
  <si>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</si>
  <si>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</si>
  <si>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</si>
  <si>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</si>
  <si>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</si>
  <si>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</si>
  <si>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</si>
  <si>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</si>
  <si>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</si>
  <si>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</si>
  <si>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</si>
  <si>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</si>
  <si>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</si>
  <si>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</si>
  <si>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</si>
  <si>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</si>
  <si>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</si>
  <si>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</si>
  <si>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</si>
  <si>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</si>
  <si>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</si>
  <si>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</si>
  <si>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</si>
  <si>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</si>
  <si>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</si>
  <si>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</si>
  <si>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</si>
  <si>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</si>
  <si>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</si>
  <si>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</si>
  <si>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</si>
  <si>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</si>
  <si>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</si>
  <si>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</si>
  <si>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</si>
  <si>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</si>
  <si>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</si>
  <si>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</si>
  <si>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</si>
  <si>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</si>
  <si>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</si>
  <si>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</si>
  <si>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</si>
  <si>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</si>
  <si>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</si>
  <si>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</si>
  <si>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</si>
  <si>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</si>
  <si>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</si>
  <si>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</si>
  <si>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</si>
  <si>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</si>
  <si>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</si>
  <si>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</si>
  <si>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</si>
  <si>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</si>
  <si>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</si>
  <si>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</si>
  <si>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</si>
  <si>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</si>
  <si>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</si>
  <si>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</si>
  <si>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</si>
  <si>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</si>
  <si>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</si>
  <si>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</si>
  <si>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</si>
  <si>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</si>
  <si>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</si>
  <si>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</si>
  <si>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</si>
  <si>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</si>
  <si>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</si>
  <si>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</si>
  <si>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</si>
  <si>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</si>
  <si>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</si>
  <si>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</si>
  <si>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</si>
  <si>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</si>
  <si>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</si>
  <si>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</si>
  <si>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</si>
  <si>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</si>
  <si>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</si>
  <si>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</si>
  <si>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</si>
  <si>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</si>
  <si>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</si>
  <si>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</si>
  <si>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</si>
  <si>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</si>
  <si>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</si>
  <si>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</si>
  <si>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</si>
  <si>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</si>
  <si>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</si>
  <si>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</si>
  <si>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</si>
  <si>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</si>
  <si>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</si>
  <si>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</si>
  <si>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</si>
  <si>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</si>
  <si>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</si>
  <si>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</si>
  <si>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</si>
  <si>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</si>
  <si>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</si>
  <si>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</si>
  <si>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</si>
  <si>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</si>
  <si>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</si>
  <si>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</si>
  <si>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</si>
  <si>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</si>
  <si>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</si>
  <si>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</si>
  <si>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</si>
  <si>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</si>
  <si>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</si>
  <si>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</si>
  <si>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</si>
  <si>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</si>
  <si>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</si>
  <si>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</si>
  <si>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</si>
  <si>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</si>
  <si>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</si>
  <si>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</si>
  <si>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</si>
  <si>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</si>
  <si>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</si>
  <si>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</si>
  <si>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</si>
  <si>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</si>
  <si>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</si>
  <si>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</si>
  <si>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</si>
  <si>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</si>
  <si>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</si>
  <si>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</si>
  <si>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</si>
  <si>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</si>
  <si>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</si>
  <si>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</si>
  <si>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</si>
  <si>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</si>
  <si>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</si>
  <si>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</si>
  <si>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</si>
  <si>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</si>
  <si>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</si>
  <si>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</si>
  <si>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</si>
  <si>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</si>
  <si>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</si>
  <si>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</si>
  <si>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</si>
  <si>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</si>
  <si>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</si>
  <si>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</si>
  <si>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</si>
  <si>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</si>
  <si>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</si>
  <si>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</si>
  <si>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</si>
  <si>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</si>
  <si>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</si>
  <si>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</si>
  <si>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</si>
  <si>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</si>
  <si>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</si>
  <si>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</si>
  <si>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</si>
  <si>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</si>
  <si>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</si>
  <si>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</si>
  <si>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</si>
  <si>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</si>
  <si>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</si>
  <si>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</si>
  <si>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</si>
  <si>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</si>
  <si>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</si>
  <si>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</si>
  <si>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</si>
  <si>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</si>
  <si>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</si>
  <si>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</si>
  <si>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</si>
  <si>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</si>
  <si>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</si>
  <si>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</si>
  <si>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</si>
  <si>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</si>
  <si>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</si>
  <si>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</si>
  <si>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</si>
  <si>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</si>
  <si>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</si>
  <si>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</si>
  <si>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</si>
  <si>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</si>
  <si>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</si>
  <si>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</si>
  <si>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</si>
  <si>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</si>
  <si>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</si>
  <si>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</si>
  <si>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</si>
  <si>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</si>
  <si>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</si>
  <si>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</si>
  <si>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</si>
  <si>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</si>
  <si>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</si>
  <si>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</si>
  <si>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</si>
  <si>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</si>
  <si>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</si>
  <si>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</si>
  <si>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</si>
  <si>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</si>
  <si>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</si>
  <si>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</si>
  <si>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</si>
  <si>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</si>
  <si>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</si>
  <si>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</si>
  <si>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</si>
  <si>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</si>
  <si>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</si>
  <si>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</si>
  <si>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</si>
  <si>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</si>
  <si>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</si>
  <si>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</si>
  <si>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</si>
  <si>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</si>
  <si>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</si>
  <si>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</si>
  <si>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</si>
  <si>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</si>
  <si>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</si>
  <si>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</si>
  <si>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</si>
  <si>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</si>
  <si>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</si>
  <si>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</si>
  <si>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</si>
  <si>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</si>
  <si>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</si>
  <si>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</si>
  <si>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</si>
  <si>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</si>
  <si>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</si>
  <si>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</si>
  <si>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</si>
  <si>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</si>
  <si>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</si>
  <si>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</si>
  <si>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</si>
  <si>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</si>
  <si>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</si>
  <si>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</si>
  <si>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</si>
  <si>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</si>
  <si>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</si>
  <si>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</si>
  <si>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</si>
  <si>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</si>
  <si>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</si>
  <si>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</si>
  <si>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</si>
  <si>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</si>
  <si>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</si>
  <si>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</si>
  <si>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</si>
  <si>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</si>
  <si>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</si>
  <si>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</si>
  <si>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</si>
  <si>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</si>
  <si>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</si>
  <si>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</si>
  <si>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</si>
  <si>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</si>
  <si>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</si>
  <si>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</si>
  <si>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</si>
  <si>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</si>
  <si>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</si>
  <si>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</si>
  <si>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</si>
  <si>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</si>
  <si>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</si>
  <si>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</si>
  <si>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</si>
  <si>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</si>
  <si>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</si>
  <si>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</si>
  <si>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</si>
  <si>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</si>
  <si>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</si>
  <si>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</si>
  <si>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</si>
  <si>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</si>
  <si>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</si>
  <si>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</si>
  <si>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</si>
  <si>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</si>
  <si>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</si>
  <si>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</si>
  <si>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</si>
  <si>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</si>
  <si>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</si>
  <si>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</si>
  <si>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</si>
  <si>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</si>
  <si>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</si>
  <si>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</si>
  <si>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</si>
  <si>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</si>
  <si>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</si>
  <si>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</si>
  <si>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</si>
  <si>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</si>
  <si>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</si>
  <si>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</si>
  <si>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</si>
  <si>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</si>
  <si>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</si>
  <si>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</si>
  <si>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</si>
  <si>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</si>
  <si>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</si>
  <si>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</si>
  <si>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</si>
  <si>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</si>
  <si>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</si>
  <si>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</si>
  <si>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</si>
  <si>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</si>
  <si>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</si>
  <si>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</si>
  <si>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</si>
  <si>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</si>
  <si>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</si>
  <si>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</si>
  <si>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</si>
  <si>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</si>
  <si>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</si>
  <si>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</si>
  <si>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</si>
  <si>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</si>
  <si>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</si>
  <si>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</si>
  <si>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</si>
  <si>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</si>
  <si>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</si>
  <si>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</si>
  <si>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</si>
  <si>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</si>
  <si>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</si>
  <si>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</si>
  <si>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</si>
  <si>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</si>
  <si>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</si>
  <si>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</si>
  <si>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</si>
  <si>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</si>
  <si>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</si>
  <si>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</si>
  <si>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</si>
  <si>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</si>
  <si>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</si>
  <si>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</si>
  <si>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</si>
  <si>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</si>
  <si>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</si>
  <si>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</si>
  <si>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</si>
  <si>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</si>
  <si>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</si>
  <si>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</si>
  <si>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</si>
  <si>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</si>
  <si>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</si>
  <si>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</si>
  <si>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</si>
  <si>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</si>
  <si>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</si>
  <si>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</si>
  <si>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</si>
  <si>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</si>
  <si>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</si>
  <si>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</si>
  <si>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</si>
  <si>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</si>
  <si>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</si>
  <si>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</si>
  <si>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</si>
  <si>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</si>
  <si>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</si>
  <si>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</si>
  <si>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</si>
  <si>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</si>
  <si>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</si>
  <si>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</si>
  <si>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</si>
  <si>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</si>
  <si>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</si>
  <si>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</si>
  <si>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</si>
  <si>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</si>
  <si>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</si>
  <si>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</si>
  <si>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</si>
  <si>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</si>
  <si>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</si>
  <si>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</si>
  <si>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</si>
  <si>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</si>
  <si>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</si>
  <si>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</si>
  <si>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</si>
  <si>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</si>
  <si>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</si>
  <si>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</si>
  <si>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</si>
  <si>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</si>
  <si>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</si>
  <si>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</si>
  <si>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</si>
  <si>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</si>
  <si>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</si>
  <si>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</si>
  <si>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</si>
  <si>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</si>
  <si>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</si>
  <si>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</si>
  <si>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</si>
  <si>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</si>
  <si>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</si>
  <si>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</si>
  <si>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</si>
  <si>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</si>
  <si>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</si>
  <si>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</si>
  <si>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</si>
  <si>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</si>
  <si>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</si>
  <si>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</si>
  <si>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</si>
  <si>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</si>
  <si>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</si>
  <si>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</si>
  <si>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</si>
  <si>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</si>
  <si>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</si>
  <si>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</si>
  <si>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</si>
  <si>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</si>
  <si>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</si>
  <si>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</si>
  <si>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</si>
  <si>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</si>
  <si>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</si>
  <si>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</si>
  <si>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</si>
  <si>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</si>
  <si>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</si>
  <si>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</si>
  <si>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</si>
  <si>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</si>
  <si>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</si>
  <si>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</si>
  <si>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</si>
  <si>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</si>
  <si>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</si>
  <si>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</si>
  <si>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</si>
  <si>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</si>
  <si>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</si>
  <si>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</si>
  <si>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</si>
  <si>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</si>
  <si>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</si>
  <si>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</si>
  <si>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</si>
  <si>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</si>
  <si>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</si>
  <si>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</si>
  <si>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</si>
  <si>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</si>
  <si>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</si>
  <si>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</si>
  <si>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</si>
  <si>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</si>
  <si>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</si>
  <si>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</si>
  <si>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</si>
  <si>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</si>
  <si>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</si>
  <si>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</si>
  <si>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</si>
  <si>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</si>
  <si>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</si>
  <si>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</si>
  <si>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</si>
  <si>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</si>
  <si>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</si>
  <si>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</si>
  <si>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</si>
  <si>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</si>
  <si>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</si>
  <si>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</si>
  <si>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</si>
  <si>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</si>
  <si>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</si>
  <si>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</si>
  <si>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</si>
  <si>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</si>
  <si>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</si>
  <si>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</si>
  <si>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</si>
  <si>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</si>
  <si>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</si>
  <si>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</si>
  <si>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</si>
  <si>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</si>
  <si>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</si>
  <si>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</si>
  <si>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</si>
  <si>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</si>
  <si>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</si>
  <si>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</si>
  <si>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</si>
  <si>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</si>
  <si>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</si>
  <si>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</si>
  <si>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</si>
  <si>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</si>
  <si>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</si>
  <si>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</si>
  <si>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</si>
  <si>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</si>
  <si>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</si>
  <si>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</si>
  <si>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</si>
  <si>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</si>
  <si>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</si>
  <si>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</si>
  <si>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</si>
  <si>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</si>
  <si>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</si>
  <si>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</si>
  <si>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</si>
  <si>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</si>
  <si>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</si>
  <si>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</si>
  <si>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</si>
  <si>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</si>
  <si>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</si>
  <si>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</si>
  <si>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</si>
  <si>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</si>
  <si>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</si>
  <si>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</si>
  <si>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</si>
  <si>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</si>
  <si>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</si>
  <si>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</si>
  <si>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</si>
  <si>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</si>
  <si>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</si>
  <si>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</si>
  <si>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</si>
  <si>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</si>
  <si>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</si>
  <si>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</si>
  <si>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</si>
  <si>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</si>
  <si>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</si>
  <si>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</si>
  <si>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</si>
  <si>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</si>
  <si>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</si>
  <si>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</si>
  <si>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</si>
  <si>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</si>
  <si>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</si>
  <si>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</si>
  <si>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</si>
  <si>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</si>
  <si>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</si>
  <si>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</si>
  <si>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</si>
  <si>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</si>
  <si>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</si>
  <si>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</si>
  <si>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</si>
  <si>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</si>
  <si>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</si>
  <si>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</si>
  <si>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</si>
  <si>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</si>
  <si>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</si>
  <si>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</si>
  <si>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</si>
  <si>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</si>
  <si>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</si>
  <si>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</si>
  <si>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</si>
  <si>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</si>
  <si>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</si>
  <si>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</si>
  <si>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</si>
  <si>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</si>
  <si>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</si>
  <si>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</si>
  <si>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</si>
  <si>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</si>
  <si>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</si>
  <si>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</si>
  <si>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</si>
  <si>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</si>
  <si>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</si>
  <si>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</si>
  <si>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</si>
  <si>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</si>
  <si>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</si>
  <si>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</si>
  <si>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</si>
  <si>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</si>
  <si>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</si>
  <si>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</si>
  <si>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</si>
  <si>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</si>
  <si>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</si>
  <si>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</si>
  <si>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</si>
  <si>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</si>
  <si>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</si>
  <si>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</si>
  <si>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</si>
  <si>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</si>
  <si>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</si>
  <si>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</si>
  <si>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</si>
  <si>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</si>
  <si>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</si>
  <si>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</si>
  <si>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</si>
  <si>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</si>
  <si>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</si>
  <si>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</si>
  <si>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</si>
  <si>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</si>
  <si>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</si>
  <si>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</si>
  <si>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</si>
  <si>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</si>
  <si>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</si>
  <si>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</si>
  <si>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</si>
  <si>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</si>
  <si>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</si>
  <si>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</si>
  <si>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</si>
  <si>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</si>
  <si>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</si>
  <si>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</si>
  <si>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</si>
  <si>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</si>
  <si>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</si>
  <si>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</si>
  <si>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</si>
  <si>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</si>
  <si>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</si>
  <si>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</si>
  <si>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</si>
  <si>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</si>
  <si>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</si>
  <si>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</si>
  <si>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</si>
  <si>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</si>
  <si>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</si>
  <si>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</si>
  <si>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</si>
  <si>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</si>
  <si>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</si>
  <si>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</si>
  <si>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</si>
  <si>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</si>
  <si>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</si>
  <si>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</si>
  <si>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</si>
  <si>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</si>
  <si>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</si>
  <si>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</si>
  <si>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</si>
  <si>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</si>
  <si>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</si>
  <si>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</si>
  <si>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</si>
  <si>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</si>
  <si>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</si>
  <si>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</si>
  <si>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</si>
  <si>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</si>
  <si>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</si>
  <si>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</si>
  <si>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</si>
  <si>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</si>
  <si>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</si>
  <si>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</si>
  <si>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</si>
  <si>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</si>
  <si>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</si>
  <si>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</si>
  <si>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</si>
  <si>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</si>
  <si>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</si>
  <si>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</si>
  <si>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</si>
  <si>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</si>
  <si>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</si>
  <si>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</si>
  <si>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</si>
  <si>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</si>
  <si>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</si>
  <si>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</si>
  <si>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</si>
  <si>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</si>
  <si>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</si>
  <si>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</si>
  <si>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</si>
  <si>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</si>
  <si>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</si>
  <si>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</si>
  <si>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</si>
  <si>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</si>
  <si>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</si>
  <si>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</si>
  <si>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</si>
  <si>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</si>
  <si>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</si>
  <si>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</si>
  <si>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</si>
  <si>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</si>
  <si>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</si>
  <si>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</si>
  <si>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</si>
  <si>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</si>
  <si>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</si>
  <si>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</si>
  <si>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</si>
  <si>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</si>
  <si>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</si>
  <si>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</si>
  <si>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</si>
  <si>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</si>
  <si>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</si>
  <si>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</si>
  <si>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</si>
  <si>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</si>
  <si>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</si>
  <si>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</si>
  <si>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</si>
  <si>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</si>
  <si>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</si>
  <si>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</si>
  <si>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</si>
  <si>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</si>
  <si>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</si>
  <si>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</si>
  <si>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</si>
  <si>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</si>
  <si>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</si>
  <si>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</si>
  <si>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</si>
  <si>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</si>
  <si>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</si>
  <si>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</si>
  <si>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</si>
  <si>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</si>
  <si>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</si>
  <si>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</si>
  <si>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</si>
  <si>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</si>
  <si>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</si>
  <si>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</si>
  <si>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</si>
  <si>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</si>
  <si>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</si>
  <si>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</si>
  <si>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</si>
  <si>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</si>
  <si>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</si>
  <si>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</si>
  <si>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</si>
  <si>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</si>
  <si>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</si>
  <si>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</si>
  <si>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</si>
  <si>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</si>
  <si>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</si>
  <si>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</si>
  <si>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</si>
  <si>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</si>
  <si>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</si>
  <si>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</si>
  <si>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</si>
  <si>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</si>
  <si>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</si>
  <si>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</si>
  <si>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</si>
  <si>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</si>
  <si>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</si>
  <si>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</si>
  <si>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</si>
  <si>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</si>
  <si>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</si>
  <si>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</si>
  <si>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</si>
  <si>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</si>
  <si>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</si>
  <si>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</si>
  <si>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</si>
  <si>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</si>
  <si>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</si>
  <si>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</si>
  <si>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</si>
  <si>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</si>
  <si>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</si>
  <si>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</si>
  <si>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</si>
  <si>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</si>
  <si>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</si>
  <si>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</si>
  <si>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</si>
  <si>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</si>
  <si>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</si>
  <si>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</si>
  <si>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</si>
  <si>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</si>
  <si>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</si>
  <si>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</si>
  <si>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</si>
  <si>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</si>
  <si>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</si>
  <si>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</si>
  <si>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</si>
  <si>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</si>
  <si>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</si>
  <si>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</si>
  <si>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</si>
  <si>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</si>
  <si>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</si>
  <si>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</si>
  <si>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</si>
  <si>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</si>
  <si>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</si>
  <si>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</si>
  <si>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</si>
  <si>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</si>
  <si>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</si>
  <si>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</si>
  <si>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</si>
  <si>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</si>
  <si>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</si>
  <si>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</si>
  <si>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</si>
  <si>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</si>
  <si>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</si>
  <si>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</si>
  <si>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</si>
  <si>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</si>
  <si>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</si>
  <si>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</si>
  <si>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</si>
  <si>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</si>
  <si>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</si>
  <si>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</si>
  <si>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</si>
  <si>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</si>
  <si>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</si>
  <si>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</si>
  <si>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</si>
  <si>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</si>
  <si>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</si>
  <si>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</si>
  <si>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</si>
  <si>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</si>
  <si>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</si>
  <si>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</si>
  <si>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</si>
  <si>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</si>
  <si>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</si>
  <si>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</si>
  <si>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</si>
  <si>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</si>
  <si>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</si>
  <si>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</si>
  <si>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</si>
  <si>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</si>
  <si>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</si>
  <si>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</si>
  <si>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</si>
  <si>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</si>
  <si>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</si>
  <si>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</si>
  <si>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</si>
  <si>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</si>
  <si>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</si>
  <si>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</si>
  <si>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</si>
  <si>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</si>
  <si>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</si>
  <si>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</si>
  <si>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</si>
  <si>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</si>
  <si>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</si>
  <si>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</si>
  <si>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</si>
  <si>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</si>
  <si>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</si>
  <si>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</si>
  <si>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</si>
  <si>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</si>
  <si>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</si>
  <si>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</si>
  <si>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</si>
  <si>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</si>
  <si>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</si>
  <si>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</si>
  <si>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</si>
  <si>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</si>
  <si>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</si>
  <si>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</si>
  <si>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</si>
  <si>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</si>
  <si>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</si>
  <si>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</si>
  <si>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</si>
  <si>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</si>
  <si>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</si>
  <si>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</si>
  <si>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</si>
  <si>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</si>
  <si>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</si>
  <si>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</si>
  <si>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</si>
  <si>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</si>
  <si>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</si>
  <si>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</si>
  <si>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</si>
  <si>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</si>
  <si>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</si>
  <si>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</si>
  <si>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</si>
  <si>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</si>
  <si>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</si>
  <si>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</si>
  <si>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</si>
  <si>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</si>
  <si>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</si>
  <si>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</si>
  <si>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</si>
  <si>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</si>
  <si>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</si>
  <si>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</si>
  <si>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</si>
  <si>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</si>
  <si>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</si>
  <si>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</si>
  <si>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</si>
  <si>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</si>
  <si>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</si>
  <si>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</si>
  <si>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</si>
  <si>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</si>
  <si>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</si>
  <si>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</si>
  <si>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</si>
  <si>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</si>
  <si>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</si>
  <si>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</si>
  <si>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</si>
  <si>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</si>
  <si>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</si>
  <si>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</si>
  <si>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</si>
  <si>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</si>
  <si>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</si>
  <si>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</si>
  <si>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</si>
  <si>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</si>
  <si>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</si>
  <si>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</si>
  <si>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</si>
  <si>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</si>
  <si>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</si>
  <si>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</si>
  <si>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</si>
  <si>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</si>
  <si>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</si>
  <si>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</si>
  <si>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</si>
  <si>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</si>
  <si>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</si>
  <si>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</si>
  <si>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</si>
  <si>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</si>
  <si>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</si>
  <si>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</si>
  <si>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</si>
  <si>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</si>
  <si>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</si>
  <si>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</si>
  <si>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</si>
  <si>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</si>
  <si>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</si>
  <si>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</si>
  <si>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</si>
  <si>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</si>
  <si>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</si>
  <si>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</si>
  <si>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</si>
  <si>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</si>
  <si>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</si>
  <si>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</si>
  <si>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</si>
  <si>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</si>
  <si>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</si>
  <si>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</si>
  <si>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</si>
  <si>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</si>
  <si>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</si>
  <si>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</si>
  <si>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</si>
  <si>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</si>
  <si>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</si>
  <si>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</si>
  <si>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</si>
  <si>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</si>
  <si>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</si>
  <si>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</si>
  <si>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</si>
  <si>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</si>
  <si>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</si>
  <si>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</si>
  <si>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</si>
  <si>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</si>
  <si>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</si>
  <si>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</si>
  <si>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</si>
  <si>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</si>
  <si>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</si>
  <si>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</si>
  <si>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</si>
  <si>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</si>
  <si>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</si>
  <si>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</si>
  <si>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</si>
  <si>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</si>
  <si>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</si>
  <si>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</si>
  <si>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</si>
  <si>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</si>
  <si>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</si>
  <si>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</si>
  <si>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</si>
  <si>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</si>
  <si>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</si>
  <si>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</si>
  <si>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</si>
  <si>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</si>
  <si>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</si>
  <si>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</si>
  <si>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</si>
  <si>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</si>
  <si>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</si>
  <si>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</si>
  <si>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</si>
  <si>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</si>
  <si>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</si>
  <si>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</si>
  <si>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</si>
  <si>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</si>
  <si>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</si>
  <si>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</si>
  <si>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</si>
  <si>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</si>
  <si>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</si>
  <si>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</si>
  <si>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</si>
  <si>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</si>
  <si>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</si>
  <si>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</si>
  <si>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</si>
  <si>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</si>
  <si>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</si>
  <si>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</si>
  <si>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</si>
  <si>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</si>
  <si>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</si>
  <si>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</si>
  <si>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</si>
  <si>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</si>
  <si>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</si>
  <si>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</si>
  <si>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</si>
  <si>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</si>
  <si>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</si>
  <si>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</si>
  <si>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</si>
  <si>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</si>
  <si>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</si>
  <si>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</si>
  <si>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</si>
  <si>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</si>
  <si>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</si>
  <si>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</si>
  <si>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</si>
  <si>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</si>
  <si>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</si>
  <si>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</si>
  <si>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</si>
  <si>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</si>
  <si>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</si>
  <si>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</si>
  <si>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</si>
  <si>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</si>
  <si>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</si>
  <si>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</si>
  <si>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</si>
  <si>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</si>
  <si>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</si>
  <si>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</si>
  <si>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</si>
  <si>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</si>
  <si>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</si>
  <si>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</si>
  <si>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</si>
  <si>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</si>
  <si>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</si>
  <si>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</si>
  <si>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</si>
  <si>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</si>
  <si>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</si>
  <si>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</si>
  <si>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</si>
  <si>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</si>
  <si>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</si>
  <si>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</si>
  <si>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</si>
  <si>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</si>
  <si>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</si>
  <si>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</si>
  <si>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</si>
  <si>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</si>
  <si>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</si>
  <si>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</si>
  <si>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</si>
  <si>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</si>
  <si>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</si>
  <si>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</si>
  <si>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</si>
  <si>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</si>
  <si>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</si>
  <si>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</si>
  <si>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</si>
  <si>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</si>
  <si>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</si>
  <si>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</si>
  <si>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</si>
  <si>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</si>
  <si>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</si>
  <si>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</si>
  <si>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</si>
  <si>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</si>
  <si>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</si>
  <si>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</si>
  <si>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</si>
  <si>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</si>
  <si>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</si>
  <si>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</si>
  <si>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</si>
  <si>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</si>
  <si>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</si>
  <si>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</si>
  <si>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</si>
  <si>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</si>
  <si>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</si>
  <si>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</si>
  <si>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</si>
  <si>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</si>
  <si>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</si>
  <si>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</si>
  <si>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</si>
  <si>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</si>
  <si>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</si>
  <si>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</si>
  <si>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</si>
  <si>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</si>
  <si>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</si>
  <si>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</si>
  <si>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</si>
  <si>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</si>
  <si>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</si>
  <si>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</si>
  <si>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</si>
  <si>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</si>
  <si>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</si>
  <si>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</si>
  <si>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</si>
  <si>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</si>
  <si>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</si>
  <si>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</si>
  <si>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</si>
  <si>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</si>
  <si>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</si>
  <si>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</si>
  <si>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</si>
  <si>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</si>
  <si>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</si>
  <si>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</si>
  <si>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</si>
  <si>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</si>
  <si>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</si>
  <si>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</si>
  <si>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</si>
  <si>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</si>
  <si>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</si>
  <si>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</si>
  <si>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</si>
  <si>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</si>
  <si>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</si>
  <si>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</si>
  <si>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</si>
  <si>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</si>
  <si>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</si>
  <si>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</si>
  <si>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</si>
  <si>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</si>
  <si>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</si>
  <si>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</si>
  <si>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</si>
  <si>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</si>
  <si>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</si>
  <si>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</si>
  <si>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</si>
  <si>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</si>
  <si>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</si>
  <si>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</si>
  <si>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</si>
  <si>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</si>
  <si>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</si>
  <si>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</si>
  <si>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</si>
  <si>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</si>
  <si>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</si>
  <si>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</si>
  <si>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</si>
  <si>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</si>
  <si>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</si>
  <si>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</si>
  <si>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</si>
  <si>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</si>
  <si>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</si>
  <si>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</si>
  <si>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</si>
  <si>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</si>
  <si>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</si>
  <si>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</si>
  <si>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</si>
  <si>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</si>
  <si>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</si>
  <si>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</si>
  <si>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</si>
  <si>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</si>
  <si>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</si>
  <si>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</si>
  <si>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</si>
  <si>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</si>
  <si>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</si>
  <si>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</si>
  <si>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</si>
  <si>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</si>
  <si>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</si>
  <si>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</si>
  <si>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</si>
  <si>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</si>
  <si>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</si>
  <si>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</si>
  <si>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</si>
  <si>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</si>
  <si>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</si>
  <si>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</si>
  <si>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</si>
  <si>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</si>
  <si>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</si>
  <si>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</si>
  <si>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</si>
  <si>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</si>
  <si>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</si>
  <si>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</si>
  <si>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</si>
  <si>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</si>
  <si>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</si>
  <si>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</si>
  <si>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</si>
  <si>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</si>
  <si>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</si>
  <si>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</si>
  <si>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</si>
  <si>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</si>
  <si>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</si>
  <si>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</si>
  <si>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</si>
  <si>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</si>
  <si>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</si>
  <si>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</si>
  <si>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</si>
  <si>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</si>
  <si>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</si>
  <si>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</si>
  <si>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</si>
  <si>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</si>
  <si>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</si>
  <si>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</si>
  <si>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</si>
  <si>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</si>
  <si>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</si>
  <si>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</si>
  <si>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</si>
  <si>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</si>
  <si>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</si>
  <si>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</si>
  <si>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</si>
  <si>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</si>
  <si>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</si>
  <si>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</si>
  <si>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</si>
  <si>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</si>
  <si>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</si>
  <si>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</si>
  <si>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</si>
  <si>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</si>
  <si>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</si>
  <si>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</si>
  <si>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</si>
  <si>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</si>
  <si>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</si>
  <si>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</si>
  <si>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</si>
  <si>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</si>
  <si>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</si>
  <si>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</si>
  <si>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</si>
  <si>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</si>
  <si>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</si>
  <si>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</si>
  <si>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</si>
  <si>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</si>
  <si>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</si>
  <si>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</si>
  <si>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</si>
  <si>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</si>
  <si>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</si>
  <si>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</si>
  <si>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</si>
  <si>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</si>
  <si>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</si>
  <si>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</si>
  <si>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</si>
  <si>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</si>
  <si>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</si>
  <si>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</si>
  <si>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</si>
  <si>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</si>
  <si>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</si>
  <si>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</si>
  <si>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</si>
  <si>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</si>
  <si>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</si>
  <si>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</si>
  <si>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</si>
  <si>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</si>
  <si>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</si>
  <si>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</si>
  <si>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</si>
  <si>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</si>
  <si>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</si>
  <si>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</si>
  <si>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</si>
  <si>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</si>
  <si>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</si>
  <si>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</si>
  <si>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</si>
  <si>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</si>
  <si>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</si>
  <si>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</si>
  <si>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</si>
  <si>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</si>
  <si>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</si>
  <si>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</si>
  <si>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</si>
  <si>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</si>
  <si>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</si>
  <si>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</si>
  <si>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</si>
  <si>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</si>
  <si>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</si>
  <si>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</si>
  <si>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</si>
  <si>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</si>
  <si>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</si>
  <si>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</si>
  <si>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</si>
  <si>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</si>
  <si>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</si>
  <si>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</si>
  <si>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</si>
  <si>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</si>
  <si>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</si>
  <si>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</si>
  <si>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</si>
  <si>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</si>
  <si>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</si>
  <si>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</si>
  <si>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</si>
  <si>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</si>
  <si>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</si>
  <si>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</si>
  <si>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</si>
  <si>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</si>
  <si>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</si>
  <si>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</si>
  <si>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</si>
  <si>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</si>
  <si>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</si>
  <si>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</si>
  <si>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</si>
  <si>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</si>
  <si>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</si>
  <si>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</si>
  <si>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</si>
  <si>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</si>
  <si>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</si>
  <si>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</si>
  <si>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</si>
  <si>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</si>
  <si>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</si>
  <si>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</si>
  <si>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</si>
  <si>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</si>
  <si>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</si>
  <si>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</si>
  <si>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</si>
  <si>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</si>
  <si>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</si>
  <si>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</si>
  <si>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</si>
  <si>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</si>
  <si>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</si>
  <si>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</si>
  <si>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</si>
  <si>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</si>
  <si>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</si>
  <si>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</si>
  <si>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</si>
  <si>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</si>
  <si>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</si>
  <si>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</si>
  <si>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</si>
  <si>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</si>
  <si>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</si>
  <si>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</si>
  <si>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</si>
  <si>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</si>
  <si>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</si>
  <si>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</si>
  <si>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</si>
  <si>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</si>
  <si>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</si>
  <si>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</si>
  <si>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</si>
  <si>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</si>
  <si>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</si>
  <si>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</si>
  <si>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</si>
  <si>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</si>
  <si>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</si>
  <si>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</si>
  <si>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</si>
  <si>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</si>
  <si>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</si>
  <si>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</si>
  <si>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</si>
  <si>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</si>
  <si>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</si>
  <si>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</si>
  <si>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</si>
  <si>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</si>
  <si>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</si>
  <si>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</si>
  <si>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</si>
  <si>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</si>
  <si>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</si>
  <si>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</si>
  <si>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</si>
  <si>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</si>
  <si>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</si>
  <si>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</si>
  <si>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</si>
  <si>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</si>
  <si>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</si>
  <si>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</si>
  <si>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</si>
  <si>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</si>
  <si>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</si>
  <si>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</si>
  <si>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</si>
  <si>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</si>
  <si>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</si>
  <si>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</si>
  <si>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</si>
  <si>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</si>
  <si>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</si>
  <si>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</si>
  <si>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</si>
  <si>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</si>
  <si>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</si>
  <si>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</si>
  <si>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</si>
  <si>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</si>
  <si>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</si>
  <si>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</si>
  <si>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</si>
  <si>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</si>
  <si>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</si>
  <si>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</si>
  <si>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</si>
  <si>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</si>
  <si>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</si>
  <si>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</si>
  <si>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</si>
  <si>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</si>
  <si>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</si>
  <si>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</si>
  <si>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</si>
  <si>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</si>
  <si>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</si>
  <si>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</si>
  <si>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</si>
  <si>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</si>
  <si>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</si>
  <si>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</si>
  <si>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</si>
  <si>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</si>
  <si>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</si>
  <si>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</si>
  <si>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</si>
  <si>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</si>
  <si>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</si>
  <si>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</si>
  <si>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</si>
  <si>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</si>
  <si>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</si>
  <si>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</si>
  <si>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</si>
  <si>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</si>
  <si>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</si>
  <si>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</si>
  <si>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</si>
  <si>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</si>
  <si>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</si>
  <si>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</si>
  <si>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</si>
  <si>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</si>
  <si>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</si>
  <si>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</si>
  <si>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</si>
  <si>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</si>
  <si>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</si>
  <si>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</si>
  <si>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</si>
  <si>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</si>
  <si>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</si>
  <si>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</si>
  <si>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</si>
  <si>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</si>
  <si>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</si>
  <si>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</si>
  <si>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</si>
  <si>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</si>
  <si>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</si>
  <si>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</si>
  <si>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</si>
  <si>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</si>
  <si>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</si>
  <si>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</si>
  <si>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</si>
  <si>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</si>
  <si>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</si>
  <si>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</si>
  <si>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</si>
  <si>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</si>
  <si>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</si>
  <si>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</si>
  <si>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</si>
  <si>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</si>
  <si>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</si>
  <si>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</si>
  <si>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</si>
  <si>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</si>
  <si>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</si>
  <si>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</si>
  <si>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</si>
  <si>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</si>
  <si>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</si>
  <si>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</si>
  <si>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</si>
  <si>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</si>
  <si>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</si>
  <si>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</si>
  <si>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</si>
  <si>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</si>
  <si>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</si>
  <si>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</si>
  <si>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</si>
  <si>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</si>
  <si>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</si>
  <si>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</si>
  <si>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</si>
  <si>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</si>
  <si>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</si>
  <si>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</si>
  <si>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</si>
  <si>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</si>
  <si>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</si>
  <si>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</si>
  <si>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</si>
  <si>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</si>
  <si>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</si>
  <si>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</si>
  <si>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</si>
  <si>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</si>
  <si>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</si>
  <si>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</si>
  <si>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</si>
  <si>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</si>
  <si>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</si>
  <si>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</si>
  <si>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</si>
  <si>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</si>
  <si>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</si>
  <si>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</si>
  <si>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</si>
  <si>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</si>
  <si>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</si>
  <si>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</si>
  <si>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</si>
  <si>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</si>
  <si>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</si>
  <si>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</si>
  <si>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</si>
  <si>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</si>
  <si>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</si>
  <si>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</si>
  <si>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</si>
  <si>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</si>
  <si>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</si>
  <si>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</si>
  <si>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</si>
  <si>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</si>
  <si>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</si>
  <si>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</si>
  <si>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</si>
  <si>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</si>
  <si>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</si>
  <si>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</si>
  <si>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</si>
  <si>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</si>
  <si>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</si>
  <si>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</si>
  <si>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</si>
  <si>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</si>
  <si>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</si>
  <si>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</si>
  <si>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</si>
  <si>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</si>
  <si>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</si>
  <si>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</si>
  <si>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</si>
  <si>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</si>
  <si>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</si>
  <si>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</si>
  <si>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</si>
  <si>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</si>
  <si>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</si>
  <si>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</si>
  <si>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</si>
  <si>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</si>
  <si>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</si>
  <si>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</si>
  <si>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</si>
  <si>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</si>
  <si>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</si>
  <si>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</si>
  <si>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</si>
  <si>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</si>
  <si>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</si>
  <si>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</si>
  <si>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</si>
  <si>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</si>
  <si>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</si>
  <si>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</si>
  <si>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</si>
  <si>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</si>
  <si>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</si>
  <si>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</si>
  <si>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</si>
  <si>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</si>
  <si>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</si>
  <si>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</si>
  <si>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</si>
  <si>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</si>
  <si>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</si>
  <si>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</si>
  <si>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</si>
  <si>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</si>
  <si>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</si>
  <si>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</si>
  <si>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</si>
  <si>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</si>
  <si>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</si>
  <si>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</si>
  <si>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</si>
  <si>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</si>
  <si>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</si>
  <si>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</si>
  <si>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</si>
  <si>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</si>
  <si>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</si>
  <si>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</si>
  <si>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</si>
  <si>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</si>
  <si>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</si>
  <si>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</si>
  <si>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</si>
  <si>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</si>
  <si>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</si>
  <si>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</si>
  <si>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</si>
  <si>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</si>
  <si>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</si>
  <si>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</si>
  <si>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</si>
  <si>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</si>
  <si>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</si>
  <si>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</si>
  <si>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</si>
  <si>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</si>
  <si>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</si>
  <si>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</si>
  <si>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</si>
  <si>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</si>
  <si>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</si>
  <si>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</si>
  <si>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</si>
  <si>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</si>
  <si>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</si>
  <si>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</si>
  <si>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</si>
  <si>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</si>
  <si>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</si>
  <si>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</si>
  <si>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</si>
  <si>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</si>
  <si>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</si>
  <si>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</si>
  <si>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</si>
  <si>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</si>
  <si>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</si>
  <si>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</si>
  <si>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</si>
  <si>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</si>
  <si>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</si>
  <si>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</si>
  <si>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</si>
  <si>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</si>
  <si>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</si>
  <si>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</si>
  <si>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</si>
  <si>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</si>
  <si>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</si>
  <si>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</si>
  <si>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</si>
  <si>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</si>
  <si>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</si>
  <si>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</si>
  <si>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</si>
  <si>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</si>
  <si>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</si>
  <si>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</si>
  <si>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</si>
  <si>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</si>
  <si>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</si>
  <si>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</si>
  <si>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</si>
  <si>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</si>
  <si>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</si>
  <si>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</si>
  <si>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</si>
  <si>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</si>
  <si>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</si>
  <si>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</si>
  <si>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</si>
  <si>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</si>
  <si>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</si>
  <si>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</si>
  <si>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</si>
  <si>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</si>
  <si>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</si>
  <si>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</si>
  <si>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</si>
  <si>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</si>
  <si>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</si>
  <si>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</si>
  <si>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</si>
  <si>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</si>
  <si>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</si>
  <si>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</si>
  <si>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</si>
  <si>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</si>
  <si>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</si>
  <si>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</si>
  <si>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</si>
  <si>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</si>
  <si>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</si>
  <si>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</si>
  <si>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</si>
  <si>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</si>
  <si>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</si>
  <si>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</si>
  <si>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</si>
  <si>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</si>
  <si>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</si>
  <si>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</si>
  <si>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</si>
  <si>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</si>
  <si>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</si>
  <si>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</si>
  <si>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</si>
  <si>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</si>
  <si>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</si>
  <si>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</si>
  <si>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</si>
  <si>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</si>
  <si>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</si>
  <si>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</si>
  <si>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</si>
  <si>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</si>
  <si>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</si>
  <si>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</si>
  <si>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</si>
  <si>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</si>
  <si>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</si>
  <si>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</si>
  <si>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</si>
  <si>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</si>
  <si>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</si>
  <si>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</si>
  <si>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</si>
  <si>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</si>
  <si>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</si>
  <si>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</si>
  <si>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</si>
  <si>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</si>
  <si>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</si>
  <si>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</si>
  <si>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</si>
  <si>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</si>
  <si>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</si>
  <si>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</si>
  <si>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</si>
  <si>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</si>
  <si>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</si>
  <si>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</si>
  <si>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</si>
  <si>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</si>
  <si>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</si>
  <si>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</si>
  <si>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</si>
  <si>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</si>
  <si>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</si>
  <si>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</si>
  <si>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</si>
  <si>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</si>
  <si>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</si>
  <si>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</si>
  <si>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</si>
  <si>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</si>
  <si>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</si>
  <si>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</si>
  <si>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</si>
  <si>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</si>
  <si>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</si>
  <si>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</si>
  <si>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</si>
  <si>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</si>
  <si>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</si>
  <si>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</si>
  <si>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</si>
  <si>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</si>
  <si>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</si>
  <si>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</si>
  <si>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</si>
  <si>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</si>
  <si>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</si>
  <si>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</si>
  <si>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</si>
  <si>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</si>
  <si>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</si>
  <si>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</si>
  <si>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</si>
  <si>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</si>
  <si>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</si>
  <si>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</si>
  <si>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</si>
  <si>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</si>
  <si>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</si>
  <si>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</si>
  <si>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</si>
  <si>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</si>
  <si>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</si>
  <si>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</si>
  <si>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</si>
  <si>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</si>
  <si>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</si>
  <si>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</si>
  <si>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</si>
  <si>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</si>
  <si>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</si>
  <si>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</si>
  <si>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</si>
  <si>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</si>
  <si>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</si>
  <si>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</si>
  <si>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</si>
  <si>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</si>
  <si>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</si>
  <si>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</si>
  <si>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</si>
  <si>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</si>
  <si>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</si>
  <si>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</si>
  <si>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</si>
  <si>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</si>
  <si>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</si>
  <si>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</si>
  <si>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</si>
  <si>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</si>
  <si>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</si>
  <si>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</si>
  <si>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</si>
  <si>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</si>
  <si>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</si>
  <si>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</si>
  <si>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</si>
  <si>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</si>
  <si>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</si>
  <si>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</si>
  <si>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</si>
  <si>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</si>
  <si>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</si>
  <si>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</si>
  <si>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</si>
  <si>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</si>
  <si>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</si>
  <si>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</si>
  <si>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</si>
  <si>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</si>
  <si>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</si>
  <si>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</si>
  <si>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</si>
  <si>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</si>
  <si>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</si>
  <si>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</si>
  <si>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</si>
  <si>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</si>
  <si>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</si>
  <si>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</si>
  <si>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</si>
  <si>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</si>
  <si>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</si>
  <si>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</si>
  <si>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</si>
  <si>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</si>
  <si>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</si>
  <si>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</si>
  <si>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</si>
  <si>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</si>
  <si>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</si>
  <si>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</si>
  <si>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</si>
  <si>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</si>
  <si>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</si>
  <si>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</si>
  <si>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</si>
  <si>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</si>
  <si>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</si>
  <si>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</si>
  <si>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</si>
  <si>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</si>
  <si>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</si>
  <si>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</si>
  <si>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</si>
  <si>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</si>
  <si>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</si>
  <si>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</si>
  <si>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</si>
  <si>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</si>
  <si>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</si>
  <si>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</si>
  <si>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</si>
  <si>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</si>
  <si>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</si>
  <si>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</si>
  <si>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</si>
  <si>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</si>
  <si>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</si>
  <si>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</si>
  <si>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</si>
  <si>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</si>
  <si>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</si>
  <si>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</si>
  <si>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</si>
  <si>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</si>
  <si>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</si>
  <si>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</si>
  <si>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</si>
  <si>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</si>
  <si>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</si>
  <si>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</si>
  <si>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</si>
  <si>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</si>
  <si>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</si>
  <si>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</si>
  <si>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</si>
  <si>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</si>
  <si>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</si>
  <si>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</si>
  <si>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</si>
  <si>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</si>
  <si>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</si>
  <si>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</si>
  <si>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</si>
  <si>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</si>
  <si>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</si>
  <si>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</si>
  <si>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</si>
  <si>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</si>
  <si>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</si>
  <si>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</si>
  <si>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</si>
  <si>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</si>
  <si>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</si>
  <si>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</si>
  <si>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</si>
  <si>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</si>
  <si>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</si>
  <si>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</si>
  <si>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</si>
  <si>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</si>
  <si>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</si>
  <si>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</si>
  <si>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</si>
  <si>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</si>
  <si>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</si>
  <si>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</si>
  <si>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</si>
  <si>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</si>
  <si>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</si>
  <si>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</si>
  <si>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</si>
  <si>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</si>
  <si>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</si>
  <si>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</si>
  <si>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</si>
  <si>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</si>
  <si>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</si>
  <si>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</si>
  <si>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</si>
  <si>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</si>
  <si>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</si>
  <si>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</si>
  <si>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</si>
  <si>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</si>
  <si>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</si>
  <si>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</si>
  <si>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</si>
  <si>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</si>
  <si>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</si>
  <si>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</si>
  <si>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</si>
  <si>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</si>
  <si>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</si>
  <si>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</si>
  <si>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</si>
  <si>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</si>
  <si>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</si>
  <si>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</si>
  <si>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</si>
  <si>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</si>
  <si>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</si>
  <si>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</si>
  <si>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</si>
  <si>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</si>
  <si>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</si>
  <si>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</si>
  <si>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</si>
  <si>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</si>
  <si>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</si>
  <si>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</si>
  <si>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</si>
  <si>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</si>
  <si>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</si>
  <si>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</si>
  <si>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</si>
  <si>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</si>
  <si>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</si>
  <si>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</si>
  <si>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</si>
  <si>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</si>
  <si>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</si>
  <si>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</si>
  <si>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</si>
  <si>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</si>
  <si>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</si>
  <si>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</si>
  <si>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</si>
  <si>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</si>
  <si>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</si>
  <si>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</si>
  <si>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</si>
  <si>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</si>
  <si>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</si>
  <si>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</si>
  <si>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</si>
  <si>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</si>
  <si>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</si>
  <si>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</si>
  <si>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</si>
  <si>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</si>
  <si>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</si>
  <si>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</si>
  <si>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</si>
  <si>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</si>
  <si>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</si>
  <si>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</si>
  <si>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</si>
  <si>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</si>
  <si>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</si>
  <si>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</si>
  <si>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</si>
  <si>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</si>
  <si>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</si>
  <si>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</si>
  <si>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</si>
  <si>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</si>
  <si>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</si>
  <si>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</si>
  <si>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</si>
  <si>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</si>
  <si>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</si>
  <si>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</si>
  <si>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</si>
  <si>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</si>
  <si>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</si>
  <si>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</si>
  <si>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</si>
  <si>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</si>
  <si>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</si>
  <si>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</si>
  <si>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</si>
  <si>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</si>
  <si>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</si>
  <si>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</si>
  <si>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</si>
  <si>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</si>
  <si>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</si>
  <si>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</si>
  <si>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</si>
  <si>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</si>
  <si>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</si>
  <si>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</si>
  <si>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</si>
  <si>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</si>
  <si>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</si>
  <si>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</si>
  <si>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</si>
  <si>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</si>
  <si>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</si>
  <si>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</si>
  <si>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</si>
  <si>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</si>
  <si>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</si>
  <si>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</si>
  <si>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</si>
  <si>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</si>
  <si>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</si>
  <si>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</si>
  <si>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</si>
  <si>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</si>
  <si>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</si>
  <si>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</si>
  <si>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</si>
  <si>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</si>
  <si>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</si>
  <si>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</si>
  <si>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</si>
  <si>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</si>
  <si>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</si>
  <si>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</si>
  <si>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</si>
  <si>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</si>
  <si>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</si>
  <si>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</si>
  <si>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</si>
  <si>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</si>
  <si>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</si>
  <si>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</si>
  <si>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</si>
  <si>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</si>
  <si>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</si>
  <si>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</si>
  <si>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</si>
  <si>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</si>
  <si>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</si>
  <si>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</si>
  <si>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</si>
  <si>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</si>
  <si>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</si>
  <si>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</si>
  <si>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</si>
  <si>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</si>
  <si>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</si>
  <si>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</si>
  <si>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</si>
  <si>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</si>
  <si>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</si>
  <si>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</si>
  <si>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</si>
  <si>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</si>
  <si>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</si>
  <si>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</si>
  <si>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</si>
  <si>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</si>
  <si>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</si>
  <si>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</si>
  <si>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</si>
  <si>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</si>
  <si>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</si>
  <si>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</si>
  <si>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</si>
  <si>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</si>
  <si>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</si>
  <si>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</si>
  <si>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</si>
  <si>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</si>
  <si>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</si>
  <si>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</si>
  <si>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</si>
  <si>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</si>
  <si>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</si>
  <si>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</si>
  <si>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</si>
  <si>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</si>
  <si>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</si>
  <si>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</si>
  <si>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</si>
  <si>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</si>
  <si>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</si>
  <si>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</si>
  <si>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</si>
  <si>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</si>
  <si>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</si>
  <si>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</si>
  <si>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</si>
  <si>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</si>
  <si>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</si>
  <si>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</si>
  <si>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</si>
  <si>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</si>
  <si>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</si>
  <si>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</si>
  <si>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</si>
  <si>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</si>
  <si>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</si>
  <si>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</si>
  <si>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</si>
  <si>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</si>
  <si>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</si>
  <si>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</si>
  <si>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</si>
  <si>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</si>
  <si>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</si>
  <si>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</si>
  <si>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</si>
  <si>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</si>
  <si>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</si>
  <si>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</si>
  <si>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</si>
  <si>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</si>
  <si>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</si>
  <si>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</si>
  <si>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</si>
  <si>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</si>
  <si>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</si>
  <si>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</si>
  <si>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</si>
  <si>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</si>
  <si>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</si>
  <si>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</si>
  <si>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</si>
  <si>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</si>
  <si>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</si>
  <si>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</si>
  <si>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</si>
  <si>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</si>
  <si>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</si>
  <si>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</si>
  <si>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</si>
  <si>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</si>
  <si>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</si>
  <si>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</si>
  <si>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</si>
  <si>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</si>
  <si>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</si>
  <si>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</si>
  <si>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</si>
  <si>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</si>
  <si>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</si>
  <si>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</si>
  <si>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</si>
  <si>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</si>
  <si>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</si>
  <si>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</si>
  <si>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</si>
  <si>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</si>
  <si>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</si>
  <si>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</si>
  <si>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</si>
  <si>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</si>
  <si>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</si>
  <si>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</si>
  <si>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</si>
  <si>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</si>
  <si>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</si>
  <si>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</si>
  <si>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</si>
  <si>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</si>
  <si>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</si>
  <si>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</si>
  <si>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</si>
  <si>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</si>
  <si>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</si>
  <si>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</si>
  <si>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</si>
  <si>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</si>
  <si>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</si>
  <si>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</si>
  <si>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</si>
  <si>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</si>
  <si>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</si>
  <si>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</si>
  <si>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</si>
  <si>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</si>
  <si>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</si>
  <si>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</si>
  <si>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</si>
  <si>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</si>
  <si>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</si>
  <si>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</si>
  <si>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</si>
  <si>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</si>
  <si>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</si>
  <si>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</si>
  <si>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</si>
  <si>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</si>
  <si>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</si>
  <si>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</si>
  <si>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</si>
  <si>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</si>
  <si>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</si>
  <si>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</si>
  <si>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</si>
  <si>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</si>
  <si>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</si>
  <si>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</si>
  <si>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</si>
  <si>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</si>
  <si>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</si>
  <si>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</si>
  <si>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</si>
  <si>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</si>
  <si>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</si>
  <si>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</si>
  <si>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</si>
  <si>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</si>
  <si>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</si>
  <si>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</si>
  <si>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</si>
  <si>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</si>
  <si>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</si>
  <si>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</si>
  <si>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</si>
  <si>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</si>
  <si>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</si>
  <si>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</si>
  <si>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</si>
  <si>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</si>
  <si>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</si>
  <si>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</si>
  <si>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</si>
  <si>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</si>
  <si>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</si>
  <si>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</si>
  <si>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</si>
  <si>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</si>
  <si>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</si>
  <si>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</si>
  <si>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</si>
  <si>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</si>
  <si>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</si>
  <si>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</si>
  <si>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</si>
  <si>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</si>
  <si>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</si>
  <si>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</si>
  <si>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</si>
  <si>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</si>
  <si>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</si>
  <si>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</si>
  <si>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</si>
  <si>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</si>
  <si>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</si>
  <si>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</si>
  <si>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</si>
  <si>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</si>
  <si>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</si>
  <si>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</si>
  <si>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</si>
  <si>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</si>
  <si>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</si>
  <si>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</si>
  <si>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</si>
  <si>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</si>
  <si>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</si>
  <si>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</si>
  <si>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</si>
  <si>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</si>
  <si>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</si>
  <si>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</si>
  <si>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</si>
  <si>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</si>
  <si>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</si>
  <si>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</si>
  <si>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</si>
  <si>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</si>
  <si>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</si>
  <si>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</si>
  <si>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</si>
  <si>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</si>
  <si>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</si>
  <si>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</si>
  <si>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</si>
  <si>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</si>
  <si>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</si>
  <si>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</si>
  <si>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</si>
  <si>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</si>
  <si>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</si>
  <si>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</si>
  <si>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</si>
  <si>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</si>
  <si>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</si>
  <si>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</si>
  <si>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</si>
  <si>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</si>
  <si>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</si>
  <si>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</si>
  <si>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</si>
  <si>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</si>
  <si>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</si>
  <si>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</si>
  <si>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</si>
  <si>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</si>
  <si>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</si>
  <si>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</si>
  <si>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</si>
  <si>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</si>
  <si>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</si>
  <si>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</si>
  <si>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</si>
  <si>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</si>
  <si>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</si>
  <si>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</si>
  <si>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</si>
  <si>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</si>
  <si>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</si>
  <si>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</si>
  <si>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</si>
  <si>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</si>
  <si>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</si>
  <si>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</si>
  <si>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</si>
  <si>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</si>
  <si>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</si>
  <si>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</si>
  <si>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</si>
  <si>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</si>
  <si>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</si>
  <si>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</si>
  <si>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</si>
  <si>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</si>
  <si>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</si>
  <si>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</si>
  <si>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</si>
  <si>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</si>
  <si>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</si>
  <si>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</si>
  <si>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</si>
  <si>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</si>
  <si>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</si>
  <si>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</si>
  <si>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</si>
  <si>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</si>
  <si>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</si>
  <si>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</si>
  <si>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</si>
  <si>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</si>
  <si>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</si>
  <si>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</si>
  <si>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</si>
  <si>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</si>
  <si>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</si>
  <si>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</si>
  <si>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</si>
  <si>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</si>
  <si>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</si>
  <si>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</si>
  <si>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</si>
  <si>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</si>
  <si>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</si>
  <si>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</si>
  <si>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</si>
  <si>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</si>
  <si>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</si>
  <si>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</si>
  <si>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</si>
  <si>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</si>
  <si>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</si>
  <si>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</si>
  <si>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</si>
  <si>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</si>
  <si>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</si>
  <si>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</si>
  <si>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</si>
  <si>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</si>
  <si>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</si>
  <si>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</si>
  <si>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</si>
  <si>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</si>
  <si>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</si>
  <si>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</si>
  <si>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</si>
  <si>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</si>
  <si>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</si>
  <si>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</si>
  <si>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</si>
  <si>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</si>
  <si>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</si>
  <si>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</si>
  <si>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</si>
  <si>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</si>
  <si>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</si>
  <si>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</si>
  <si>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</si>
  <si>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</si>
  <si>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</si>
  <si>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</si>
  <si>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</si>
  <si>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</si>
  <si>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</si>
  <si>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</si>
  <si>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</si>
  <si>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</si>
  <si>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</si>
  <si>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</si>
  <si>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</si>
  <si>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</si>
  <si>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</si>
  <si>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</si>
  <si>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</si>
  <si>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</si>
  <si>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</si>
  <si>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</si>
  <si>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</si>
  <si>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</si>
  <si>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</si>
  <si>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</si>
  <si>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</si>
  <si>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</si>
  <si>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</si>
  <si>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</si>
  <si>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</si>
  <si>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</si>
  <si>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</si>
  <si>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</si>
  <si>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</si>
  <si>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</si>
  <si>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</si>
  <si>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</si>
  <si>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</si>
  <si>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</si>
  <si>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</si>
  <si>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</si>
  <si>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</si>
  <si>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</si>
  <si>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</si>
  <si>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</si>
  <si>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</si>
  <si>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</si>
  <si>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</si>
  <si>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</si>
  <si>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</si>
  <si>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</si>
  <si>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</si>
  <si>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</si>
  <si>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</si>
  <si>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</si>
  <si>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</si>
  <si>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</si>
  <si>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</si>
  <si>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</si>
  <si>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</si>
  <si>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</si>
  <si>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</si>
  <si>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</si>
  <si>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</si>
  <si>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</si>
  <si>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</si>
  <si>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</si>
  <si>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</si>
  <si>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</si>
  <si>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</si>
  <si>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</si>
  <si>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</si>
  <si>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</si>
  <si>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</si>
  <si>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</si>
  <si>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</si>
  <si>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</si>
  <si>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</si>
  <si>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</si>
  <si>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</si>
  <si>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</si>
  <si>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</si>
  <si>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</si>
  <si>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</si>
  <si>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</si>
  <si>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</si>
  <si>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</si>
  <si>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</si>
  <si>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</si>
  <si>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</si>
  <si>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</si>
  <si>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</si>
  <si>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</si>
  <si>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</si>
  <si>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</si>
  <si>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</si>
  <si>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</si>
  <si>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</si>
  <si>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</si>
  <si>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</si>
  <si>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</si>
  <si>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</si>
  <si>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</si>
  <si>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</si>
  <si>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</si>
  <si>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</si>
  <si>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</si>
  <si>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</si>
  <si>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</si>
  <si>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</si>
  <si>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</si>
  <si>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</si>
  <si>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</si>
  <si>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</si>
  <si>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</si>
  <si>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</si>
  <si>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</si>
  <si>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</si>
  <si>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</si>
  <si>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</si>
  <si>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</si>
  <si>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</si>
  <si>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</si>
  <si>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</si>
  <si>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</si>
  <si>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</si>
  <si>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</si>
  <si>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</si>
  <si>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</si>
  <si>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</si>
  <si>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</si>
  <si>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</si>
  <si>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</si>
  <si>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</si>
  <si>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</si>
  <si>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</si>
  <si>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</si>
  <si>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</si>
  <si>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</si>
  <si>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</si>
  <si>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</si>
  <si>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</si>
  <si>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</si>
  <si>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</si>
  <si>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</si>
  <si>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</si>
  <si>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</si>
  <si>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</si>
  <si>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</si>
  <si>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</si>
  <si>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</si>
  <si>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</si>
  <si>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</si>
  <si>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</si>
  <si>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</si>
  <si>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</si>
  <si>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</si>
  <si>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</si>
  <si>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</si>
  <si>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</si>
  <si>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</si>
  <si>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</si>
  <si>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</si>
  <si>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</si>
  <si>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</si>
  <si>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</si>
  <si>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</si>
  <si>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</si>
  <si>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</si>
  <si>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</si>
  <si>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</si>
  <si>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</si>
  <si>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</si>
  <si>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</si>
  <si>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</si>
  <si>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</si>
  <si>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</si>
  <si>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</si>
  <si>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</si>
  <si>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</si>
  <si>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</si>
  <si>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</si>
  <si>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</si>
  <si>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</si>
  <si>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</si>
  <si>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</si>
  <si>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</si>
  <si>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</si>
  <si>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</si>
  <si>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</si>
  <si>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</si>
  <si>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</si>
  <si>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</si>
  <si>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</si>
  <si>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</si>
  <si>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</si>
  <si>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</si>
  <si>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</si>
  <si>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</si>
  <si>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</si>
  <si>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</si>
  <si>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</si>
  <si>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</si>
  <si>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</si>
  <si>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</si>
  <si>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</si>
  <si>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</si>
  <si>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</si>
  <si>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</si>
  <si>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</si>
  <si>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</si>
  <si>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</si>
  <si>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</si>
  <si>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</si>
  <si>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</si>
  <si>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</si>
  <si>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</si>
  <si>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</si>
  <si>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</si>
  <si>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</si>
  <si>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</si>
  <si>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</si>
  <si>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</si>
  <si>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</si>
  <si>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</si>
  <si>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</si>
  <si>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</si>
  <si>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</si>
  <si>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</si>
  <si>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</si>
  <si>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</si>
  <si>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</si>
  <si>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</si>
  <si>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</si>
  <si>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</si>
  <si>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</si>
  <si>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</si>
  <si>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</si>
  <si>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</si>
  <si>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</si>
  <si>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</si>
  <si>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</si>
  <si>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</si>
  <si>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</si>
  <si>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</si>
  <si>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</si>
  <si>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</si>
  <si>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</si>
  <si>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</si>
  <si>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</si>
  <si>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</si>
  <si>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</si>
  <si>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</si>
  <si>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</si>
  <si>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</si>
  <si>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</si>
  <si>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</si>
  <si>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</si>
  <si>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</si>
  <si>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</si>
  <si>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</si>
  <si>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</si>
  <si>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</si>
  <si>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</si>
  <si>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</si>
  <si>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</si>
  <si>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</si>
  <si>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</si>
  <si>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</si>
  <si>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</si>
  <si>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</si>
  <si>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</si>
  <si>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</si>
  <si>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</si>
  <si>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</si>
  <si>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</si>
  <si>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</si>
  <si>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</si>
  <si>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</si>
  <si>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</si>
  <si>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</si>
  <si>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</si>
  <si>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</si>
  <si>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</si>
  <si>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</si>
  <si>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</si>
  <si>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</si>
  <si>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</si>
  <si>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</si>
  <si>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</si>
  <si>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</si>
  <si>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</si>
  <si>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</si>
  <si>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</si>
  <si>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</si>
  <si>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</si>
  <si>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</si>
  <si>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</si>
  <si>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</si>
  <si>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</si>
  <si>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</si>
  <si>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</si>
  <si>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</si>
  <si>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</si>
  <si>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</si>
  <si>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</si>
  <si>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</si>
  <si>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</si>
  <si>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</si>
  <si>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</si>
  <si>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</si>
  <si>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</si>
  <si>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</si>
  <si>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</si>
  <si>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</si>
  <si>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</si>
  <si>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</si>
  <si>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</si>
  <si>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</si>
  <si>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</si>
  <si>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</si>
  <si>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</si>
  <si>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</si>
  <si>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</si>
  <si>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</si>
  <si>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</si>
  <si>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</si>
  <si>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</si>
  <si>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</si>
  <si>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</si>
  <si>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</si>
  <si>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</si>
  <si>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</si>
  <si>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</si>
  <si>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</si>
  <si>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</si>
  <si>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</si>
  <si>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</si>
  <si>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</si>
  <si>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</si>
  <si>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</si>
  <si>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</si>
  <si>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</si>
  <si>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</si>
  <si>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</si>
  <si>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</si>
  <si>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</si>
  <si>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</si>
  <si>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</si>
  <si>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</si>
  <si>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</si>
  <si>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</si>
  <si>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</si>
  <si>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</si>
  <si>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</si>
  <si>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</si>
  <si>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</si>
  <si>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</si>
  <si>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</si>
  <si>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</si>
  <si>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</si>
  <si>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</si>
  <si>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</si>
  <si>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</si>
  <si>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</si>
  <si>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</si>
  <si>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</si>
  <si>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</si>
  <si>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</si>
  <si>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</si>
  <si>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</si>
  <si>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</si>
  <si>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</si>
  <si>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</si>
  <si>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</si>
  <si>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</si>
  <si>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</si>
  <si>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</si>
  <si>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</si>
  <si>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</si>
  <si>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</si>
  <si>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</si>
  <si>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</si>
  <si>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</si>
  <si>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</si>
  <si>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</si>
  <si>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</si>
  <si>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</si>
  <si>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</si>
  <si>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</si>
  <si>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</si>
  <si>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</si>
  <si>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</si>
  <si>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</si>
  <si>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</si>
  <si>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</si>
  <si>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</si>
  <si>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</si>
  <si>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</si>
  <si>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</si>
  <si>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</si>
  <si>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</si>
  <si>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</si>
  <si>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</si>
  <si>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</si>
  <si>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</si>
  <si>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</si>
  <si>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</si>
  <si>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</si>
  <si>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</si>
  <si>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</si>
  <si>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</si>
  <si>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</si>
  <si>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</si>
  <si>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</si>
  <si>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</si>
  <si>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</si>
  <si>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</si>
  <si>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</si>
  <si>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</si>
  <si>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</si>
  <si>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</si>
  <si>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</si>
  <si>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</si>
  <si>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</si>
  <si>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</si>
  <si>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</si>
  <si>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</si>
  <si>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</si>
  <si>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</si>
  <si>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</si>
  <si>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</si>
  <si>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</si>
  <si>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</si>
  <si>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</si>
  <si>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</si>
  <si>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</si>
  <si>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</si>
  <si>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</si>
  <si>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</si>
  <si>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</si>
  <si>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</si>
  <si>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</si>
  <si>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</si>
  <si>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</si>
  <si>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</si>
  <si>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</si>
  <si>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</si>
  <si>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</si>
  <si>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</si>
  <si>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</si>
  <si>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</si>
  <si>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</si>
  <si>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</si>
  <si>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</si>
  <si>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</si>
  <si>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</si>
  <si>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</si>
  <si>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</si>
  <si>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</si>
  <si>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</si>
  <si>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</si>
  <si>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</si>
  <si>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</si>
  <si>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</si>
  <si>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</si>
  <si>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</si>
  <si>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</si>
  <si>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</si>
  <si>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</si>
  <si>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</si>
  <si>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</si>
  <si>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</si>
  <si>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</si>
  <si>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</si>
  <si>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</si>
  <si>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</si>
  <si>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</si>
  <si>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</si>
  <si>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</si>
  <si>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</si>
  <si>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</si>
  <si>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</si>
  <si>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</si>
  <si>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</si>
  <si>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</si>
  <si>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</si>
  <si>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</si>
  <si>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</si>
  <si>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</si>
  <si>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</si>
  <si>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</si>
  <si>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</si>
  <si>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</si>
  <si>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</si>
  <si>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</si>
  <si>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</si>
  <si>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</si>
  <si>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</si>
  <si>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</si>
  <si>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</si>
  <si>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</si>
  <si>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</si>
  <si>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</si>
  <si>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</si>
  <si>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</si>
  <si>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</si>
  <si>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</si>
  <si>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</si>
  <si>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</si>
  <si>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</si>
  <si>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</si>
  <si>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</si>
  <si>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</si>
  <si>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</si>
  <si>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</si>
  <si>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</si>
  <si>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</si>
  <si>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</si>
  <si>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</si>
  <si>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</si>
  <si>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</si>
  <si>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</si>
  <si>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</si>
  <si>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</si>
  <si>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</si>
  <si>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</si>
  <si>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</si>
  <si>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</si>
  <si>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</si>
  <si>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</si>
  <si>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</si>
  <si>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</si>
  <si>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</si>
  <si>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</si>
  <si>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</si>
  <si>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</si>
  <si>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</si>
  <si>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</si>
  <si>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</si>
  <si>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</si>
  <si>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</si>
  <si>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</si>
  <si>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</si>
  <si>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</si>
  <si>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</si>
  <si>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</si>
  <si>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</si>
  <si>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</si>
  <si>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</si>
  <si>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</si>
  <si>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</si>
  <si>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</si>
  <si>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</si>
  <si>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</si>
  <si>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</si>
  <si>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</si>
  <si>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</si>
  <si>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</si>
  <si>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</si>
  <si>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</si>
  <si>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</si>
  <si>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</si>
  <si>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</si>
  <si>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</si>
  <si>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</si>
  <si>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</si>
  <si>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</si>
  <si>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</si>
  <si>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</si>
  <si>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</si>
  <si>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</si>
  <si>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</si>
  <si>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</si>
  <si>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</si>
  <si>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</si>
  <si>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</si>
  <si>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</si>
  <si>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</si>
  <si>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</si>
  <si>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</si>
  <si>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</si>
  <si>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</si>
  <si>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</si>
  <si>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</si>
  <si>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</si>
  <si>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</si>
  <si>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</si>
  <si>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</si>
  <si>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</si>
  <si>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</si>
  <si>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</si>
  <si>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</si>
  <si>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</si>
  <si>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</si>
  <si>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</si>
  <si>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</si>
  <si>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</si>
  <si>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</si>
  <si>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</si>
  <si>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</si>
  <si>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</si>
  <si>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</si>
  <si>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</si>
  <si>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</si>
  <si>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</si>
  <si>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</si>
  <si>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</si>
  <si>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</si>
  <si>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</si>
  <si>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</si>
  <si>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</si>
  <si>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</si>
  <si>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</si>
  <si>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</si>
  <si>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</si>
  <si>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</si>
  <si>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</si>
  <si>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</si>
  <si>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</si>
  <si>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</si>
  <si>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</si>
  <si>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</si>
  <si>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</si>
  <si>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</si>
  <si>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</si>
  <si>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</si>
  <si>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</si>
  <si>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</si>
  <si>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</si>
  <si>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</si>
  <si>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</si>
  <si>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</si>
  <si>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</si>
  <si>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</si>
  <si>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</si>
  <si>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</si>
  <si>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</si>
  <si>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</si>
  <si>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</si>
  <si>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</si>
  <si>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</si>
  <si>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</si>
  <si>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</si>
  <si>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</si>
  <si>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</si>
  <si>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</si>
  <si>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</si>
  <si>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</si>
  <si>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</si>
  <si>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</si>
  <si>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</si>
  <si>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</si>
  <si>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</si>
  <si>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</si>
  <si>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</si>
  <si>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</si>
  <si>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</si>
  <si>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</si>
  <si>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</si>
  <si>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</si>
  <si>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</si>
  <si>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</si>
  <si>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</si>
  <si>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</si>
  <si>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</si>
  <si>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</si>
  <si>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</si>
  <si>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</si>
  <si>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</si>
  <si>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</si>
  <si>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</si>
  <si>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</si>
  <si>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</si>
  <si>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</si>
  <si>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</si>
  <si>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</si>
  <si>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</si>
  <si>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</si>
  <si>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</si>
  <si>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</si>
  <si>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</si>
  <si>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</si>
  <si>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</si>
  <si>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</si>
  <si>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</si>
  <si>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</si>
  <si>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</si>
  <si>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</si>
  <si>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</si>
  <si>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</si>
  <si>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</si>
  <si>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</si>
  <si>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</si>
  <si>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</si>
  <si>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</si>
  <si>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</si>
  <si>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</si>
  <si>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</si>
  <si>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</si>
  <si>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</si>
  <si>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</si>
  <si>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</si>
  <si>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</si>
  <si>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</si>
  <si>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</si>
  <si>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</si>
  <si>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</si>
  <si>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</si>
  <si>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</si>
  <si>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</si>
  <si>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</si>
  <si>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</si>
  <si>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</si>
  <si>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</si>
  <si>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</si>
  <si>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</si>
  <si>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</si>
  <si>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</si>
  <si>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</si>
  <si>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</si>
  <si>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</si>
  <si>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</si>
  <si>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</si>
  <si>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</si>
  <si>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</si>
  <si>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</si>
  <si>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</si>
  <si>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</si>
  <si>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</si>
  <si>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</si>
  <si>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</si>
  <si>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</si>
  <si>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</si>
  <si>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</si>
  <si>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</si>
  <si>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</si>
  <si>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</si>
  <si>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</si>
  <si>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</si>
  <si>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</si>
  <si>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</si>
  <si>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</si>
  <si>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</si>
  <si>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</si>
  <si>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</si>
  <si>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</si>
  <si>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</si>
  <si>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</si>
  <si>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</si>
  <si>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</si>
  <si>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</si>
  <si>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</si>
  <si>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</si>
  <si>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</si>
  <si>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</si>
  <si>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</si>
  <si>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</si>
  <si>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</si>
  <si>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</si>
  <si>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</si>
  <si>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</si>
  <si>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</si>
  <si>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</si>
  <si>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</si>
  <si>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</si>
  <si>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</si>
  <si>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</si>
  <si>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</si>
  <si>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</si>
  <si>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</si>
  <si>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</si>
  <si>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</si>
  <si>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</si>
  <si>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</si>
  <si>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</si>
  <si>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</si>
  <si>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</si>
  <si>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</si>
  <si>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</si>
  <si>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</si>
  <si>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</si>
  <si>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</si>
  <si>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</si>
  <si>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</si>
  <si>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</si>
  <si>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</si>
  <si>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</si>
  <si>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</si>
  <si>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</si>
  <si>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</si>
  <si>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</si>
  <si>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</si>
  <si>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</si>
  <si>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</si>
  <si>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</si>
  <si>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</si>
  <si>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</si>
  <si>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</si>
  <si>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</si>
  <si>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</si>
  <si>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</si>
  <si>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</si>
  <si>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</si>
  <si>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</si>
  <si>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</si>
  <si>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</si>
  <si>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</si>
  <si>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</si>
  <si>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</si>
  <si>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</si>
  <si>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</si>
  <si>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</si>
  <si>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</si>
  <si>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</si>
  <si>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</si>
  <si>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</si>
  <si>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</si>
  <si>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</si>
  <si>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</si>
  <si>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</si>
  <si>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</si>
  <si>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</si>
  <si>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</si>
  <si>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</si>
  <si>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</si>
  <si>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</si>
  <si>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</si>
  <si>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</si>
  <si>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</si>
  <si>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</si>
  <si>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</si>
  <si>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</si>
  <si>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</si>
  <si>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</si>
  <si>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</si>
  <si>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</si>
  <si>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</si>
  <si>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</si>
  <si>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</si>
  <si>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</si>
  <si>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</si>
  <si>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</si>
  <si>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</si>
  <si>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</si>
  <si>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</si>
  <si>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</si>
  <si>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</si>
  <si>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</si>
  <si>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</si>
  <si>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</si>
  <si>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</si>
  <si>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</si>
  <si>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</si>
  <si>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</si>
  <si>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</si>
  <si>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</si>
  <si>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</si>
  <si>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</si>
  <si>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</si>
  <si>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</si>
  <si>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</si>
  <si>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</si>
  <si>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</si>
  <si>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</si>
  <si>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</si>
  <si>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</si>
  <si>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</si>
  <si>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</si>
  <si>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</si>
  <si>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</si>
  <si>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</si>
  <si>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</si>
  <si>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</si>
  <si>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</si>
  <si>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</si>
  <si>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</si>
  <si>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</si>
  <si>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</si>
  <si>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</si>
  <si>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</si>
  <si>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</si>
  <si>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</si>
  <si>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</si>
  <si>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</si>
  <si>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</si>
  <si>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</si>
  <si>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</si>
  <si>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</si>
  <si>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</si>
  <si>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</si>
  <si>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</si>
  <si>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</si>
  <si>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</si>
  <si>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</si>
  <si>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</si>
  <si>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</si>
  <si>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</si>
  <si>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</si>
  <si>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</si>
  <si>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</si>
  <si>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</si>
  <si>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</si>
  <si>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</si>
  <si>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</si>
  <si>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</si>
  <si>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</si>
  <si>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</si>
  <si>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</si>
  <si>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</si>
  <si>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</si>
  <si>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</si>
  <si>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</si>
  <si>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</si>
  <si>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</si>
  <si>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</si>
  <si>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</si>
  <si>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</si>
  <si>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</si>
  <si>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</si>
  <si>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</si>
  <si>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</si>
  <si>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</si>
  <si>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</si>
  <si>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</si>
  <si>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</si>
  <si>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</si>
  <si>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</si>
  <si>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</si>
  <si>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</si>
  <si>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</si>
  <si>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</si>
  <si>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</si>
  <si>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</si>
  <si>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</si>
  <si>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</si>
  <si>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</si>
  <si>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</si>
  <si>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</si>
  <si>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</si>
  <si>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</si>
  <si>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</si>
  <si>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</si>
  <si>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</si>
  <si>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</si>
  <si>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</si>
  <si>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</si>
  <si>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</si>
  <si>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</si>
  <si>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</si>
  <si>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</si>
  <si>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</si>
  <si>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</si>
  <si>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</si>
  <si>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</si>
  <si>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</si>
  <si>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</si>
  <si>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</si>
  <si>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</si>
  <si>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</si>
  <si>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</si>
  <si>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</si>
  <si>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</si>
  <si>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</si>
  <si>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</si>
  <si>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</si>
  <si>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</si>
  <si>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</si>
  <si>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</si>
  <si>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</si>
  <si>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</si>
  <si>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</si>
  <si>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</si>
  <si>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</si>
  <si>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</si>
  <si>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</si>
  <si>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</si>
  <si>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</si>
  <si>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</si>
  <si>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</si>
  <si>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</si>
  <si>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</si>
  <si>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</si>
  <si>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</si>
  <si>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</si>
  <si>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</si>
  <si>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</si>
  <si>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</si>
  <si>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</si>
  <si>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</si>
  <si>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</si>
  <si>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</si>
  <si>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</si>
  <si>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</si>
  <si>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</si>
  <si>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</si>
  <si>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</si>
  <si>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</si>
  <si>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</si>
  <si>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</si>
  <si>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</si>
  <si>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</si>
  <si>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</si>
  <si>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</si>
  <si>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</si>
  <si>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</si>
  <si>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</si>
  <si>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</si>
  <si>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</si>
  <si>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</si>
  <si>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</si>
  <si>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</si>
  <si>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</si>
  <si>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</si>
  <si>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</si>
  <si>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</si>
  <si>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</si>
  <si>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</si>
  <si>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</si>
  <si>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</si>
  <si>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</si>
  <si>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</si>
  <si>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</si>
  <si>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</si>
  <si>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</si>
  <si>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</si>
  <si>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</si>
  <si>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</si>
  <si>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</si>
  <si>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</si>
  <si>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</si>
  <si>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</si>
  <si>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</si>
  <si>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</si>
  <si>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</si>
  <si>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</si>
  <si>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</si>
  <si>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</si>
  <si>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</si>
  <si>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</si>
  <si>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</si>
  <si>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</si>
  <si>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</si>
  <si>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</si>
  <si>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</si>
  <si>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</si>
  <si>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</si>
  <si>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</si>
  <si>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</si>
  <si>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</si>
  <si>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</si>
  <si>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</si>
  <si>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</si>
  <si>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</si>
  <si>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</si>
  <si>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</si>
  <si>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</si>
  <si>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</si>
  <si>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</si>
  <si>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</si>
  <si>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</si>
  <si>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</si>
  <si>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</si>
  <si>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</si>
  <si>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</si>
  <si>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</si>
  <si>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</si>
  <si>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</si>
  <si>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</si>
  <si>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</si>
  <si>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</si>
  <si>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</si>
  <si>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</si>
  <si>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</si>
  <si>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</si>
  <si>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</si>
  <si>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</si>
  <si>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</si>
  <si>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</si>
  <si>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</si>
  <si>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</si>
  <si>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</si>
  <si>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</si>
  <si>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</si>
  <si>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</si>
  <si>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</si>
  <si>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</si>
  <si>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</si>
  <si>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</si>
  <si>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</si>
  <si>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</si>
  <si>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</si>
  <si>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</si>
  <si>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</si>
  <si>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</si>
  <si>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</si>
  <si>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</si>
  <si>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</si>
  <si>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</si>
  <si>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</si>
  <si>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</si>
  <si>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</si>
  <si>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</si>
  <si>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</si>
  <si>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</si>
  <si>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</si>
  <si>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</si>
  <si>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</si>
  <si>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</si>
  <si>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</si>
  <si>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</si>
  <si>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</si>
  <si>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</si>
  <si>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</si>
  <si>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</si>
  <si>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</si>
  <si>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</si>
  <si>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</si>
  <si>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</si>
  <si>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</si>
  <si>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</si>
  <si>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</si>
  <si>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</si>
  <si>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</si>
  <si>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</si>
  <si>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</si>
  <si>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</si>
  <si>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</si>
  <si>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</si>
  <si>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</si>
  <si>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</si>
  <si>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</si>
  <si>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</si>
  <si>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</si>
  <si>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</si>
  <si>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</si>
  <si>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</si>
  <si>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</si>
  <si>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</si>
  <si>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</si>
  <si>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</si>
  <si>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</si>
  <si>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</si>
  <si>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</si>
  <si>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</si>
  <si>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</si>
  <si>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</si>
  <si>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</si>
  <si>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</si>
  <si>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</si>
  <si>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</si>
  <si>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</si>
  <si>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</si>
  <si>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</si>
  <si>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</si>
  <si>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</si>
  <si>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</si>
  <si>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</si>
  <si>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</si>
  <si>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</si>
  <si>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</si>
  <si>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</si>
  <si>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</si>
  <si>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</si>
  <si>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</si>
  <si>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</si>
  <si>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</si>
  <si>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</si>
  <si>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</si>
  <si>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</si>
  <si>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</si>
  <si>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</si>
  <si>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</si>
  <si>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</si>
  <si>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</si>
  <si>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</si>
  <si>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</si>
  <si>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</si>
  <si>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</si>
  <si>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</si>
  <si>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</si>
  <si>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</si>
  <si>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</si>
  <si>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</si>
  <si>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</si>
  <si>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</si>
  <si>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</si>
  <si>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</si>
  <si>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</si>
  <si>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</si>
  <si>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</si>
  <si>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</si>
  <si>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</si>
  <si>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</si>
  <si>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</si>
  <si>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</si>
  <si>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</si>
  <si>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</si>
  <si>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</si>
  <si>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</si>
  <si>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</si>
  <si>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</si>
  <si>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</si>
  <si>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</si>
  <si>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</si>
  <si>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</si>
  <si>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</si>
  <si>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</si>
  <si>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</si>
  <si>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</si>
  <si>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</si>
  <si>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</si>
  <si>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</si>
  <si>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</si>
  <si>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</si>
  <si>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</si>
  <si>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</si>
  <si>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</si>
  <si>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</si>
  <si>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</si>
  <si>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</si>
  <si>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</si>
  <si>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</si>
  <si>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</si>
  <si>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</si>
  <si>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</si>
  <si>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</si>
  <si>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</si>
  <si>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</si>
  <si>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</si>
  <si>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</si>
  <si>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</si>
  <si>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</si>
  <si>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</si>
  <si>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</si>
  <si>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</si>
  <si>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</si>
  <si>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</si>
  <si>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</si>
  <si>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</si>
  <si>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</si>
  <si>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</si>
  <si>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</si>
  <si>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</si>
  <si>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</si>
  <si>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</si>
  <si>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</si>
  <si>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</si>
  <si>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</si>
  <si>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</si>
  <si>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</si>
  <si>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</si>
  <si>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</si>
  <si>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</si>
  <si>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</si>
  <si>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</si>
  <si>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</si>
  <si>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</si>
  <si>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</si>
  <si>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</si>
  <si>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</si>
  <si>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</si>
  <si>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</si>
  <si>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</si>
  <si>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</si>
  <si>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</si>
  <si>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</si>
  <si>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</si>
  <si>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</si>
  <si>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</si>
  <si>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</si>
  <si>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</si>
  <si>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</si>
  <si>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</si>
  <si>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</si>
  <si>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</si>
  <si>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</si>
  <si>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</si>
  <si>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</si>
  <si>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</si>
  <si>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</si>
  <si>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</si>
  <si>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</si>
  <si>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</si>
  <si>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</si>
  <si>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</si>
  <si>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</si>
  <si>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</si>
  <si>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</si>
  <si>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</si>
  <si>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</si>
  <si>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</si>
  <si>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</si>
  <si>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</si>
  <si>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</si>
  <si>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</si>
  <si>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</si>
  <si>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</si>
  <si>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</si>
  <si>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</si>
  <si>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</si>
  <si>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</si>
  <si>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</si>
  <si>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</si>
  <si>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</si>
  <si>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</si>
  <si>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</si>
  <si>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</si>
  <si>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</si>
  <si>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</si>
  <si>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</si>
  <si>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</si>
  <si>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</si>
  <si>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</si>
  <si>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</si>
  <si>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</si>
  <si>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</si>
  <si>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</si>
  <si>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</si>
  <si>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</si>
  <si>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</si>
  <si>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</si>
  <si>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</si>
  <si>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</si>
  <si>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</si>
  <si>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</si>
  <si>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</si>
  <si>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</si>
  <si>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</si>
  <si>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</si>
  <si>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</si>
  <si>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</si>
  <si>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</si>
  <si>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</si>
  <si>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</si>
  <si>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</si>
  <si>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</si>
  <si>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</si>
  <si>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</si>
  <si>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</si>
  <si>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</si>
  <si>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</si>
  <si>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</si>
  <si>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</si>
  <si>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</si>
  <si>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</si>
  <si>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</si>
  <si>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</si>
  <si>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</si>
  <si>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</si>
  <si>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</si>
  <si>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</si>
  <si>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</si>
  <si>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</si>
  <si>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</si>
  <si>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</si>
  <si>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</si>
  <si>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</si>
  <si>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</si>
  <si>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</si>
  <si>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</si>
  <si>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</si>
  <si>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</si>
  <si>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</si>
  <si>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</si>
  <si>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</si>
  <si>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</si>
  <si>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</si>
  <si>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</si>
  <si>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</si>
  <si>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</si>
  <si>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</si>
  <si>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</si>
  <si>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</si>
  <si>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</si>
  <si>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</si>
  <si>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</si>
  <si>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</si>
  <si>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</si>
  <si>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</si>
  <si>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</si>
  <si>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</si>
  <si>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</si>
  <si>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</si>
  <si>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</si>
  <si>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</si>
  <si>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</si>
  <si>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</si>
  <si>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</si>
  <si>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</si>
  <si>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</si>
  <si>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</si>
  <si>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</si>
  <si>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</si>
  <si>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</si>
  <si>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</si>
  <si>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</si>
  <si>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</si>
  <si>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</si>
  <si>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</si>
  <si>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</si>
  <si>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</si>
  <si>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</si>
  <si>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</si>
  <si>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</si>
  <si>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</si>
  <si>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</si>
  <si>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</si>
  <si>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</si>
  <si>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</si>
  <si>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</si>
  <si>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</si>
  <si>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</si>
  <si>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</si>
  <si>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</si>
  <si>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</si>
  <si>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</si>
  <si>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</si>
  <si>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</si>
  <si>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</si>
  <si>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</si>
  <si>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</si>
  <si>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</si>
  <si>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</si>
  <si>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</si>
  <si>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</si>
  <si>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</si>
  <si>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</si>
  <si>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</si>
  <si>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</si>
  <si>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</si>
  <si>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</si>
  <si>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</si>
  <si>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</si>
  <si>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</si>
  <si>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</si>
  <si>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</si>
  <si>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</si>
  <si>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</si>
  <si>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</si>
  <si>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</si>
  <si>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</si>
  <si>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</si>
  <si>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</si>
  <si>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</si>
  <si>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</si>
  <si>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</si>
  <si>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</si>
  <si>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</si>
  <si>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</si>
  <si>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</si>
  <si>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</si>
  <si>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</si>
  <si>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</si>
  <si>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</si>
  <si>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</si>
  <si>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</si>
  <si>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</si>
  <si>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</si>
  <si>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</si>
  <si>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</si>
  <si>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</si>
  <si>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</si>
  <si>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</si>
  <si>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</si>
  <si>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</si>
  <si>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</si>
  <si>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</si>
  <si>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</si>
  <si>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</si>
  <si>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</si>
  <si>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</si>
  <si>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</si>
  <si>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</si>
  <si>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</si>
  <si>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</si>
  <si>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</si>
  <si>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</si>
  <si>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</si>
  <si>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</si>
  <si>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</si>
  <si>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</si>
  <si>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</si>
  <si>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</si>
  <si>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</si>
  <si>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</si>
  <si>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</si>
  <si>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</si>
  <si>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</si>
  <si>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</si>
  <si>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</si>
  <si>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</si>
  <si>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</si>
  <si>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</si>
  <si>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</si>
  <si>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</si>
  <si>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</si>
  <si>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</si>
  <si>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</si>
  <si>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</si>
  <si>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</si>
  <si>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</si>
  <si>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</si>
  <si>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</si>
  <si>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</si>
  <si>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</si>
  <si>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</si>
  <si>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</si>
  <si>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</si>
  <si>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</si>
  <si>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</si>
  <si>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</si>
  <si>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</si>
  <si>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</si>
  <si>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</si>
  <si>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</si>
  <si>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</si>
  <si>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</si>
  <si>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</si>
  <si>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</si>
  <si>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</si>
  <si>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</si>
  <si>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</si>
  <si>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</si>
  <si>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</si>
  <si>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</si>
  <si>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</si>
  <si>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</si>
  <si>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</si>
  <si>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</si>
  <si>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</si>
  <si>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</si>
  <si>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</si>
  <si>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</si>
  <si>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</si>
  <si>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</si>
  <si>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</si>
  <si>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</si>
  <si>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</si>
  <si>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</si>
  <si>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</si>
  <si>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</si>
  <si>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</si>
  <si>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</si>
  <si>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</si>
  <si>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</si>
  <si>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</si>
  <si>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</si>
  <si>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</si>
  <si>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</si>
  <si>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</si>
  <si>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</si>
  <si>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</si>
  <si>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</si>
  <si>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</si>
  <si>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</si>
  <si>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</si>
  <si>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</si>
  <si>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</si>
  <si>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</si>
  <si>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</si>
  <si>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</si>
  <si>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</si>
  <si>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</si>
  <si>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</si>
  <si>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</si>
  <si>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</si>
  <si>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</si>
  <si>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</si>
  <si>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</si>
  <si>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</si>
  <si>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</si>
  <si>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</si>
  <si>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</si>
  <si>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</si>
  <si>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</si>
  <si>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</si>
  <si>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</si>
  <si>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</si>
  <si>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</si>
  <si>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</si>
  <si>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</si>
  <si>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</si>
  <si>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</si>
  <si>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</si>
  <si>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</si>
  <si>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</si>
  <si>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</si>
  <si>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</si>
  <si>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</si>
  <si>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</si>
  <si>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</si>
  <si>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</si>
  <si>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</si>
  <si>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</si>
  <si>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</si>
  <si>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</si>
  <si>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</si>
  <si>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</si>
  <si>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</si>
  <si>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</si>
  <si>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</si>
  <si>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</si>
  <si>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</si>
  <si>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</si>
  <si>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</si>
  <si>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</si>
  <si>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</si>
  <si>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</si>
  <si>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</si>
  <si>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</si>
  <si>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</si>
  <si>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</si>
  <si>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</si>
  <si>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</si>
  <si>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</si>
  <si>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</si>
  <si>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</si>
  <si>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</si>
  <si>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</si>
  <si>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</si>
  <si>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</si>
  <si>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</si>
  <si>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</si>
  <si>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</si>
  <si>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</si>
  <si>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</si>
  <si>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</si>
  <si>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</si>
  <si>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</si>
  <si>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</si>
  <si>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</si>
  <si>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</si>
  <si>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</si>
  <si>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</si>
  <si>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</si>
  <si>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</si>
  <si>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</si>
  <si>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</si>
  <si>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</si>
  <si>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</si>
  <si>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</si>
  <si>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</si>
  <si>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</si>
  <si>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</si>
  <si>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</si>
  <si>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</si>
  <si>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</si>
  <si>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</si>
  <si>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</si>
  <si>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</si>
  <si>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</si>
  <si>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</si>
  <si>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</si>
  <si>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</si>
  <si>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</si>
  <si>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</si>
  <si>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</si>
  <si>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</si>
  <si>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</si>
  <si>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</si>
  <si>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</si>
  <si>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</si>
  <si>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</si>
  <si>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</si>
  <si>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</si>
  <si>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</si>
  <si>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</si>
  <si>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</si>
  <si>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</si>
  <si>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</si>
  <si>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</si>
  <si>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</si>
  <si>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</si>
  <si>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</si>
  <si>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</si>
  <si>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</si>
  <si>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</si>
  <si>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</si>
  <si>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</si>
  <si>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</si>
  <si>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</si>
  <si>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</si>
  <si>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</si>
  <si>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</si>
  <si>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</si>
  <si>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</si>
  <si>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</si>
  <si>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</si>
  <si>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</si>
  <si>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</si>
  <si>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</si>
  <si>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</si>
  <si>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</si>
  <si>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</si>
  <si>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</si>
  <si>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</si>
  <si>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</si>
  <si>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</si>
  <si>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</si>
  <si>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</si>
  <si>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</si>
  <si>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</si>
  <si>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</si>
  <si>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</si>
  <si>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</si>
  <si>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</si>
  <si>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</si>
  <si>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</si>
  <si>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</si>
  <si>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</si>
  <si>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</si>
  <si>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</si>
  <si>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</si>
  <si>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</si>
  <si>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</si>
  <si>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</si>
  <si>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</si>
  <si>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</si>
  <si>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</si>
  <si>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</si>
  <si>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</si>
  <si>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</si>
  <si>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</si>
  <si>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</si>
  <si>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</si>
  <si>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</si>
  <si>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</si>
  <si>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</si>
  <si>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</si>
  <si>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</si>
  <si>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</si>
  <si>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</si>
  <si>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</si>
  <si>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</si>
  <si>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</si>
  <si>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</si>
  <si>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</si>
  <si>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</si>
  <si>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</si>
  <si>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</si>
  <si>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</si>
  <si>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</si>
  <si>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</si>
  <si>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</si>
  <si>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</si>
  <si>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</si>
  <si>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</si>
  <si>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</si>
  <si>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</si>
  <si>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</si>
  <si>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</si>
  <si>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</si>
  <si>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</si>
  <si>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</si>
  <si>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</si>
  <si>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</si>
  <si>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</si>
  <si>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</si>
  <si>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</si>
  <si>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</si>
  <si>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</si>
  <si>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</si>
  <si>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</si>
  <si>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</si>
  <si>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</si>
  <si>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</si>
  <si>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</si>
  <si>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</si>
  <si>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</si>
  <si>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</si>
  <si>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</si>
  <si>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</si>
  <si>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</si>
  <si>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</si>
  <si>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</si>
  <si>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</si>
  <si>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</si>
  <si>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</si>
  <si>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</si>
  <si>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</si>
  <si>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</si>
  <si>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</si>
  <si>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</si>
  <si>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</si>
  <si>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</si>
  <si>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</si>
  <si>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</si>
  <si>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</si>
  <si>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</si>
  <si>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</si>
  <si>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</si>
  <si>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</si>
  <si>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</si>
  <si>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</si>
  <si>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</si>
  <si>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</si>
  <si>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</si>
  <si>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</si>
  <si>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</si>
  <si>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</si>
  <si>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</si>
  <si>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</si>
  <si>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</si>
  <si>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</si>
  <si>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</si>
  <si>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</si>
  <si>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</si>
  <si>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</si>
  <si>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</si>
  <si>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</si>
  <si>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</si>
  <si>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</si>
  <si>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</si>
  <si>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</si>
  <si>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</si>
  <si>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</si>
  <si>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</si>
  <si>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</si>
  <si>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</si>
  <si>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</si>
  <si>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</si>
  <si>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</si>
  <si>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</si>
  <si>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</si>
  <si>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</si>
  <si>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</si>
  <si>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</si>
  <si>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</si>
  <si>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</si>
  <si>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</si>
  <si>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</si>
  <si>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</si>
  <si>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</si>
  <si>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</si>
  <si>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</si>
  <si>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</si>
  <si>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</si>
  <si>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</si>
  <si>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</si>
  <si>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</si>
  <si>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</si>
  <si>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</si>
  <si>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</si>
  <si>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</si>
  <si>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</si>
  <si>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</si>
  <si>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</si>
  <si>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</si>
  <si>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</si>
  <si>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</si>
  <si>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</si>
  <si>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</si>
  <si>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</si>
  <si>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</si>
  <si>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</si>
  <si>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</si>
  <si>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</si>
  <si>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</si>
  <si>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</si>
  <si>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</si>
  <si>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</si>
  <si>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</si>
  <si>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</si>
  <si>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</si>
  <si>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</si>
  <si>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</si>
  <si>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</si>
  <si>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</si>
  <si>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</si>
  <si>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</si>
  <si>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</si>
  <si>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</si>
  <si>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</si>
  <si>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</si>
  <si>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</si>
  <si>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</si>
  <si>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</si>
  <si>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</si>
  <si>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</si>
  <si>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</si>
  <si>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</si>
  <si>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</si>
  <si>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</si>
  <si>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</si>
  <si>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</si>
  <si>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</si>
  <si>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</si>
  <si>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</si>
  <si>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</si>
  <si>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</si>
  <si>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</si>
  <si>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</si>
  <si>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</si>
  <si>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</si>
  <si>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</si>
  <si>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</si>
  <si>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</si>
  <si>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</si>
  <si>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</si>
  <si>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</si>
  <si>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</si>
  <si>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</si>
  <si>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</si>
  <si>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</si>
  <si>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</si>
  <si>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</si>
  <si>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</si>
  <si>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</si>
  <si>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</si>
  <si>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</si>
  <si>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</si>
  <si>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</si>
  <si>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</si>
  <si>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</si>
  <si>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</si>
  <si>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</si>
  <si>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</si>
  <si>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</si>
  <si>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</si>
  <si>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</si>
  <si>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</si>
  <si>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</si>
  <si>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</si>
  <si>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</si>
  <si>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</si>
  <si>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</si>
  <si>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</si>
  <si>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</si>
  <si>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</si>
  <si>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</si>
  <si>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</si>
  <si>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</si>
  <si>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</si>
  <si>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</si>
  <si>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</si>
  <si>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</si>
  <si>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</si>
  <si>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</si>
  <si>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</si>
  <si>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</si>
  <si>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</si>
  <si>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</si>
  <si>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</si>
  <si>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</si>
  <si>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</si>
  <si>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</si>
  <si>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</si>
  <si>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</si>
  <si>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</si>
  <si>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</si>
  <si>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</si>
  <si>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</si>
  <si>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</si>
  <si>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</si>
  <si>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</si>
  <si>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</si>
  <si>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</si>
  <si>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</si>
  <si>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</si>
  <si>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</si>
  <si>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</si>
  <si>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</si>
  <si>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</si>
  <si>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</si>
  <si>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</si>
  <si>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</si>
  <si>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</si>
  <si>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</si>
  <si>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</si>
  <si>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</si>
  <si>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</si>
  <si>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</si>
  <si>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</si>
  <si>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</si>
  <si>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</si>
  <si>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</si>
  <si>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</si>
  <si>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</si>
  <si>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</si>
  <si>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</si>
  <si>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</si>
  <si>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</si>
  <si>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</si>
  <si>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</si>
  <si>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</si>
  <si>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</si>
  <si>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</si>
  <si>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</si>
  <si>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</si>
  <si>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</si>
  <si>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</si>
  <si>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</si>
  <si>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</si>
  <si>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</si>
  <si>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</si>
  <si>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</si>
  <si>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</si>
  <si>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</si>
  <si>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</si>
  <si>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</si>
  <si>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</si>
  <si>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</si>
  <si>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</si>
  <si>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</si>
  <si>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</si>
  <si>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</si>
  <si>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</si>
  <si>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</si>
  <si>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</si>
  <si>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</si>
  <si>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</si>
  <si>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</si>
  <si>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</si>
  <si>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</si>
  <si>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</si>
  <si>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</si>
  <si>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</si>
  <si>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</si>
  <si>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</si>
  <si>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</si>
  <si>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</si>
  <si>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</si>
  <si>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</si>
  <si>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</si>
  <si>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</si>
  <si>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</si>
  <si>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</si>
  <si>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</si>
  <si>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</si>
  <si>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</si>
  <si>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</si>
  <si>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</si>
  <si>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</si>
  <si>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</si>
  <si>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</si>
  <si>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</si>
  <si>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</si>
  <si>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</si>
  <si>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</si>
  <si>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</si>
  <si>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</si>
  <si>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</si>
  <si>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</si>
  <si>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</si>
  <si>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</si>
  <si>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</si>
  <si>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</si>
  <si>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</si>
  <si>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</si>
  <si>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</si>
  <si>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</si>
  <si>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</si>
  <si>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</si>
  <si>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</si>
  <si>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</si>
  <si>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</si>
  <si>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</si>
  <si>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</si>
  <si>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</si>
  <si>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</si>
  <si>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</si>
  <si>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</si>
  <si>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</si>
  <si>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</si>
  <si>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</si>
  <si>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</si>
  <si>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</si>
  <si>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</si>
  <si>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</si>
  <si>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</si>
  <si>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</si>
  <si>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</si>
  <si>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</si>
  <si>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</si>
  <si>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</si>
  <si>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</si>
  <si>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</si>
  <si>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</si>
  <si>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</si>
  <si>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</si>
  <si>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</si>
  <si>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</si>
  <si>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</si>
  <si>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</si>
  <si>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</si>
  <si>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</si>
  <si>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</si>
  <si>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</si>
  <si>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</si>
  <si>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</si>
  <si>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</si>
  <si>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</si>
  <si>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</si>
  <si>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</si>
  <si>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</si>
  <si>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</si>
  <si>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</si>
  <si>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</si>
  <si>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</si>
  <si>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</si>
  <si>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</si>
  <si>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</si>
  <si>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</si>
  <si>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</si>
  <si>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</si>
  <si>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</si>
  <si>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</si>
  <si>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</si>
  <si>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</si>
  <si>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</si>
  <si>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</si>
  <si>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</si>
  <si>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</si>
  <si>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</si>
  <si>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</si>
  <si>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</si>
  <si>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</si>
  <si>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</si>
  <si>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</si>
  <si>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</si>
  <si>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</si>
  <si>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</si>
  <si>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</si>
  <si>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</si>
  <si>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</si>
  <si>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</si>
  <si>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</si>
  <si>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</si>
  <si>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</si>
  <si>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</si>
  <si>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</si>
  <si>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</si>
  <si>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</si>
  <si>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</si>
  <si>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</si>
  <si>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</si>
  <si>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</si>
  <si>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</si>
  <si>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</si>
  <si>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</si>
  <si>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</si>
  <si>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</si>
  <si>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</si>
  <si>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</si>
  <si>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</si>
  <si>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</si>
  <si>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</si>
  <si>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</si>
  <si>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</si>
  <si>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</si>
  <si>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</si>
  <si>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</si>
  <si>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</si>
  <si>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</si>
  <si>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</si>
  <si>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</si>
  <si>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</si>
  <si>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</si>
  <si>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</si>
  <si>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</si>
  <si>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</si>
  <si>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</si>
  <si>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</si>
  <si>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</si>
  <si>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</si>
  <si>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</si>
  <si>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</si>
  <si>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</si>
  <si>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</si>
  <si>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</si>
  <si>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</si>
  <si>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</si>
  <si>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</si>
  <si>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</si>
  <si>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</si>
  <si>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</si>
  <si>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</si>
  <si>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</si>
  <si>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</si>
  <si>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</si>
  <si>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</si>
  <si>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</si>
  <si>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</si>
  <si>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</si>
  <si>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</si>
  <si>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</si>
  <si>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</si>
  <si>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</si>
  <si>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</si>
  <si>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</si>
  <si>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</si>
  <si>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</si>
  <si>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</si>
  <si>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</si>
  <si>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</si>
  <si>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</si>
  <si>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</si>
  <si>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</si>
  <si>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</si>
  <si>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</si>
  <si>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</si>
  <si>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</si>
  <si>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</si>
  <si>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</si>
  <si>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</si>
  <si>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</si>
  <si>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</si>
  <si>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</si>
  <si>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</si>
  <si>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</si>
  <si>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</si>
  <si>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</si>
  <si>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</si>
  <si>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</si>
  <si>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</si>
  <si>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</si>
  <si>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</si>
  <si>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</si>
  <si>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</si>
  <si>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</si>
  <si>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</si>
  <si>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</si>
  <si>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</si>
  <si>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</si>
  <si>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</si>
  <si>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</si>
  <si>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</si>
  <si>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</si>
  <si>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</si>
  <si>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</si>
  <si>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</si>
  <si>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</si>
  <si>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</si>
  <si>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</si>
  <si>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</si>
  <si>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</si>
  <si>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</si>
  <si>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</si>
  <si>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</si>
  <si>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</si>
  <si>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</si>
  <si>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</si>
  <si>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</si>
  <si>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</si>
  <si>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</si>
  <si>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</si>
  <si>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</si>
  <si>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</si>
  <si>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</si>
  <si>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</si>
  <si>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</si>
  <si>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</si>
  <si>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</si>
  <si>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</si>
  <si>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</si>
  <si>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</si>
  <si>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</si>
  <si>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</si>
  <si>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</si>
  <si>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</si>
  <si>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</si>
  <si>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</si>
  <si>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</si>
  <si>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</si>
  <si>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</si>
  <si>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</si>
  <si>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</si>
  <si>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</si>
  <si>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</si>
  <si>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</si>
  <si>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</si>
  <si>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</si>
  <si>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</si>
  <si>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</si>
  <si>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</si>
  <si>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</si>
  <si>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</si>
  <si>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</si>
  <si>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</si>
  <si>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</si>
  <si>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</si>
  <si>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</si>
  <si>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</si>
  <si>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</si>
  <si>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</si>
  <si>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</si>
  <si>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</si>
  <si>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</si>
  <si>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</si>
  <si>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</si>
  <si>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</si>
  <si>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</si>
  <si>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</si>
  <si>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</si>
  <si>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</si>
  <si>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</si>
  <si>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</si>
  <si>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</si>
  <si>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</si>
  <si>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</si>
  <si>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</si>
  <si>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</si>
  <si>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</si>
  <si>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</si>
  <si>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</si>
  <si>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</si>
  <si>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</si>
  <si>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</si>
  <si>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</si>
  <si>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</si>
  <si>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</si>
  <si>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</si>
  <si>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</si>
  <si>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</si>
  <si>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</si>
  <si>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</si>
  <si>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</si>
  <si>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</si>
  <si>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</si>
  <si>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</si>
  <si>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</si>
  <si>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</si>
  <si>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</si>
  <si>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</si>
  <si>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</si>
  <si>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</si>
  <si>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</si>
  <si>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</si>
  <si>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</si>
  <si>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</si>
  <si>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</si>
  <si>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</si>
  <si>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</si>
  <si>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</si>
  <si>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</si>
  <si>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</si>
  <si>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</si>
  <si>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</si>
  <si>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</si>
  <si>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</si>
  <si>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</si>
  <si>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</si>
  <si>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</si>
  <si>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</si>
  <si>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</si>
  <si>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</si>
  <si>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</si>
  <si>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</si>
  <si>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</si>
  <si>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</si>
  <si>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</si>
  <si>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</si>
  <si>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</si>
  <si>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</si>
  <si>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</si>
  <si>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</si>
  <si>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</si>
  <si>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</si>
  <si>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</si>
  <si>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</si>
  <si>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</si>
  <si>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</si>
  <si>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</si>
  <si>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</si>
  <si>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</si>
  <si>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</si>
  <si>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</si>
  <si>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</si>
  <si>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</si>
  <si>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</si>
  <si>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</si>
  <si>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</si>
  <si>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</si>
  <si>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</si>
  <si>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</si>
  <si>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</si>
  <si>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</si>
  <si>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</si>
  <si>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</si>
  <si>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</si>
  <si>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</si>
  <si>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</si>
  <si>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</si>
  <si>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</si>
  <si>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</si>
  <si>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</si>
  <si>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</si>
  <si>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</si>
  <si>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</si>
  <si>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</si>
  <si>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</si>
  <si>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</si>
  <si>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</si>
  <si>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</si>
  <si>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</si>
  <si>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</si>
  <si>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</si>
  <si>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</si>
  <si>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</si>
  <si>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</si>
  <si>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</si>
  <si>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</si>
  <si>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</si>
  <si>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</si>
  <si>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</si>
  <si>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</si>
  <si>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</si>
  <si>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</si>
  <si>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</si>
  <si>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</si>
  <si>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</si>
  <si>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</si>
  <si>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</si>
  <si>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</si>
  <si>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</si>
  <si>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</si>
  <si>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</si>
  <si>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</si>
  <si>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</si>
  <si>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</si>
  <si>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</si>
  <si>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</si>
  <si>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</si>
  <si>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</si>
  <si>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</si>
  <si>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</si>
  <si>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</si>
  <si>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</si>
  <si>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</si>
  <si>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</si>
  <si>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</si>
  <si>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</si>
  <si>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</si>
  <si>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</si>
  <si>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</si>
  <si>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</si>
  <si>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</si>
  <si>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</si>
  <si>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</si>
  <si>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</si>
  <si>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</si>
  <si>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</si>
  <si>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</si>
  <si>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</si>
  <si>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</si>
  <si>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</si>
  <si>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</si>
  <si>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</si>
  <si>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</si>
  <si>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</si>
  <si>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</si>
  <si>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</si>
  <si>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</si>
  <si>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</si>
  <si>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</si>
  <si>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</si>
  <si>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</si>
  <si>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</si>
  <si>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</si>
  <si>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</si>
  <si>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</si>
  <si>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</si>
  <si>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</si>
  <si>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</si>
  <si>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</si>
  <si>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</si>
  <si>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</si>
  <si>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</si>
  <si>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</si>
  <si>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</si>
  <si>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</si>
  <si>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</si>
  <si>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</si>
  <si>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</si>
  <si>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</si>
  <si>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</si>
  <si>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</si>
  <si>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</si>
  <si>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</si>
  <si>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</si>
  <si>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</si>
  <si>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</si>
  <si>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</si>
  <si>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</si>
  <si>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</si>
  <si>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</si>
  <si>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</si>
  <si>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</si>
  <si>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</si>
  <si>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</si>
  <si>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</si>
  <si>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</si>
  <si>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</si>
  <si>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</si>
  <si>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</si>
  <si>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</si>
  <si>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</si>
  <si>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</si>
  <si>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</si>
  <si>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</si>
  <si>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</si>
  <si>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</si>
  <si>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</si>
  <si>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</si>
  <si>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</si>
  <si>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</si>
  <si>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</si>
  <si>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</si>
  <si>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</si>
  <si>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</si>
  <si>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</si>
  <si>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</si>
  <si>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</si>
  <si>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</si>
  <si>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</si>
  <si>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</si>
  <si>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</si>
  <si>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</si>
  <si>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</si>
  <si>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</si>
  <si>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</si>
  <si>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</si>
  <si>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</si>
  <si>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</si>
  <si>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</si>
  <si>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</si>
  <si>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</si>
  <si>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</si>
  <si>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</si>
  <si>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</si>
  <si>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</si>
  <si>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</si>
  <si>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</si>
  <si>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</si>
  <si>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</si>
  <si>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</si>
  <si>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</si>
  <si>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</si>
  <si>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</si>
  <si>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</si>
  <si>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</si>
  <si>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</si>
  <si>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</si>
  <si>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</si>
  <si>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</si>
  <si>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</si>
  <si>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</si>
  <si>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</si>
  <si>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</si>
  <si>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</si>
  <si>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</si>
  <si>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</si>
  <si>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</si>
  <si>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</si>
  <si>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</si>
  <si>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</si>
  <si>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</si>
  <si>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</si>
  <si>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</si>
  <si>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</si>
  <si>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</si>
  <si>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</si>
  <si>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</si>
  <si>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</si>
  <si>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</si>
  <si>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</si>
  <si>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</si>
  <si>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</si>
  <si>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</si>
  <si>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</si>
  <si>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</si>
  <si>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</si>
  <si>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</si>
  <si>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</si>
  <si>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</si>
  <si>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</si>
  <si>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</si>
  <si>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</si>
  <si>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</si>
  <si>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</si>
  <si>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</si>
  <si>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</si>
  <si>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</si>
  <si>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</si>
  <si>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</si>
  <si>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</si>
  <si>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</si>
  <si>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</si>
  <si>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</si>
  <si>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</si>
  <si>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</si>
  <si>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</si>
  <si>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</si>
  <si>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</si>
  <si>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</si>
  <si>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</si>
  <si>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</si>
  <si>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</si>
  <si>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</si>
  <si>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</si>
  <si>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</si>
  <si>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</si>
  <si>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</si>
  <si>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</si>
  <si>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</si>
  <si>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</si>
  <si>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</si>
  <si>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</si>
  <si>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</si>
  <si>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</si>
  <si>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</si>
  <si>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</si>
  <si>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</si>
  <si>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</si>
  <si>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</si>
  <si>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</si>
  <si>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</si>
  <si>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</si>
  <si>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</si>
  <si>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</si>
  <si>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</si>
  <si>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</si>
  <si>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</si>
  <si>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</si>
  <si>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</si>
  <si>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</si>
  <si>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</si>
  <si>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</si>
  <si>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</si>
  <si>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</si>
  <si>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</si>
  <si>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</si>
  <si>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</si>
  <si>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</si>
  <si>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</si>
  <si>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</si>
  <si>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</si>
  <si>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</si>
  <si>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</si>
  <si>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</si>
  <si>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</si>
  <si>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</si>
  <si>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</si>
  <si>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</si>
  <si>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</si>
  <si>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</si>
  <si>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</si>
  <si>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</si>
  <si>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</si>
  <si>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</si>
  <si>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</si>
  <si>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</si>
  <si>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</si>
  <si>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</si>
  <si>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</si>
  <si>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</si>
  <si>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</si>
  <si>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</si>
  <si>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</si>
  <si>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</si>
  <si>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</si>
  <si>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</si>
  <si>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</si>
  <si>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</si>
  <si>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</si>
  <si>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</si>
  <si>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</si>
  <si>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</si>
  <si>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</si>
  <si>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</si>
  <si>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</si>
  <si>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</si>
  <si>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</si>
  <si>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</si>
  <si>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</si>
  <si>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</si>
  <si>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</si>
  <si>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</si>
  <si>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</si>
  <si>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</si>
  <si>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</si>
  <si>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</si>
  <si>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</si>
  <si>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</si>
  <si>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</si>
  <si>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</si>
  <si>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</si>
  <si>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</si>
  <si>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</si>
  <si>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</si>
  <si>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</si>
  <si>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</si>
  <si>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</si>
  <si>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</si>
  <si>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</si>
  <si>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</si>
  <si>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</si>
  <si>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</si>
  <si>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</si>
  <si>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</si>
  <si>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</si>
  <si>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</si>
  <si>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</si>
  <si>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</si>
  <si>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</si>
  <si>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</si>
  <si>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</si>
  <si>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</si>
  <si>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</si>
  <si>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</si>
  <si>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</si>
  <si>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</si>
  <si>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</si>
  <si>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</si>
  <si>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</si>
  <si>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</si>
  <si>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</si>
  <si>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</si>
  <si>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</si>
  <si>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</si>
  <si>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</si>
  <si>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</si>
  <si>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</si>
  <si>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</si>
  <si>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</si>
  <si>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</si>
  <si>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</si>
  <si>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</si>
  <si>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</si>
  <si>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</si>
  <si>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</si>
  <si>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</si>
  <si>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</si>
  <si>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</si>
  <si>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</si>
  <si>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</si>
  <si>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</si>
  <si>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</si>
  <si>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</si>
  <si>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</si>
  <si>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</si>
  <si>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</si>
  <si>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</si>
  <si>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</si>
  <si>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</si>
  <si>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</si>
  <si>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</si>
  <si>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</si>
  <si>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</si>
  <si>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</si>
  <si>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</si>
  <si>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</si>
  <si>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</si>
  <si>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</si>
  <si>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</si>
  <si>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</si>
  <si>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</si>
  <si>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</si>
  <si>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</si>
  <si>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</si>
  <si>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</si>
  <si>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</si>
  <si>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</si>
  <si>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</si>
  <si>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</si>
  <si>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</si>
  <si>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</si>
  <si>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</si>
  <si>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</si>
  <si>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</si>
  <si>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</si>
  <si>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</si>
  <si>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</si>
  <si>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</si>
  <si>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</si>
  <si>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</si>
  <si>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</si>
  <si>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</si>
  <si>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</si>
  <si>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</si>
  <si>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</si>
  <si>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</si>
  <si>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</si>
  <si>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</si>
  <si>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</si>
  <si>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</si>
  <si>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</si>
  <si>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</si>
  <si>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</si>
  <si>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</si>
  <si>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</si>
  <si>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</si>
  <si>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</si>
  <si>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</si>
  <si>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</si>
  <si>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</si>
  <si>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</si>
  <si>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</si>
  <si>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</si>
  <si>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</si>
  <si>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</si>
  <si>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</si>
  <si>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</si>
  <si>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</si>
  <si>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</si>
  <si>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</si>
  <si>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</si>
  <si>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</si>
  <si>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</si>
  <si>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</si>
  <si>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</si>
  <si>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</si>
  <si>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</si>
  <si>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</si>
  <si>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</si>
  <si>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</si>
  <si>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</si>
  <si>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</si>
  <si>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</si>
  <si>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</si>
  <si>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</si>
  <si>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</si>
  <si>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</si>
  <si>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</si>
  <si>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</si>
  <si>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</si>
  <si>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</si>
  <si>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</si>
  <si>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</si>
  <si>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</si>
  <si>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</si>
  <si>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</si>
  <si>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</si>
  <si>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</si>
  <si>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</si>
  <si>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</si>
  <si>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</si>
  <si>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</si>
  <si>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</si>
  <si>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</si>
  <si>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</si>
  <si>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</si>
  <si>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</si>
  <si>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</si>
  <si>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</si>
  <si>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</si>
  <si>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</si>
  <si>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</si>
  <si>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</si>
  <si>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</si>
  <si>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</si>
  <si>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</si>
  <si>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</si>
  <si>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</si>
  <si>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</si>
  <si>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</si>
  <si>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</si>
  <si>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</si>
  <si>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</si>
  <si>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</si>
  <si>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</si>
  <si>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</si>
  <si>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</si>
  <si>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</si>
  <si>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</si>
  <si>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</si>
  <si>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</si>
  <si>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</si>
  <si>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</si>
  <si>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</si>
  <si>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</si>
  <si>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</si>
  <si>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</si>
  <si>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</si>
  <si>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</si>
  <si>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</si>
  <si>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</si>
  <si>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</si>
  <si>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</si>
  <si>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</si>
  <si>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</si>
  <si>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</si>
  <si>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</si>
  <si>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</si>
  <si>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</si>
  <si>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</si>
  <si>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</si>
  <si>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</si>
  <si>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</si>
  <si>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</si>
  <si>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</si>
  <si>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</si>
  <si>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</si>
  <si>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</si>
  <si>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</si>
  <si>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</si>
  <si>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</si>
  <si>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</si>
  <si>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</si>
  <si>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</si>
  <si>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</si>
  <si>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</si>
  <si>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</si>
  <si>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</si>
  <si>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</si>
  <si>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</si>
  <si>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</si>
  <si>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</si>
  <si>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</si>
  <si>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</si>
  <si>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</si>
  <si>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</si>
  <si>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</si>
  <si>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</si>
  <si>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</si>
  <si>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</si>
  <si>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</si>
  <si>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</si>
  <si>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</si>
  <si>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</si>
  <si>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</si>
  <si>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</si>
  <si>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</si>
  <si>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</si>
  <si>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</si>
  <si>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</si>
  <si>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</si>
  <si>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</si>
  <si>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</si>
  <si>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</si>
  <si>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</si>
  <si>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</si>
  <si>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</si>
  <si>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</si>
  <si>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</si>
  <si>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</si>
  <si>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</si>
  <si>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</si>
  <si>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</si>
  <si>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</si>
  <si>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</si>
  <si>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</si>
  <si>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</si>
  <si>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</si>
  <si>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</si>
  <si>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</si>
  <si>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</si>
  <si>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</si>
  <si>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</si>
  <si>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</si>
  <si>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</si>
  <si>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</si>
  <si>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</si>
  <si>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</si>
  <si>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</si>
  <si>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</si>
  <si>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</si>
  <si>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</si>
  <si>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</si>
  <si>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</si>
  <si>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</si>
  <si>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</si>
  <si>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</si>
  <si>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</si>
  <si>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</si>
  <si>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</si>
  <si>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</si>
  <si>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</si>
  <si>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</si>
  <si>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</si>
  <si>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</si>
  <si>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</si>
  <si>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</si>
  <si>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</si>
  <si>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</si>
  <si>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</si>
  <si>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</si>
  <si>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</si>
  <si>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</si>
  <si>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</si>
  <si>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</si>
  <si>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</si>
  <si>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</si>
  <si>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</si>
  <si>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</si>
  <si>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</si>
  <si>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</si>
  <si>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</si>
  <si>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</si>
  <si>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</si>
  <si>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</si>
  <si>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</si>
  <si>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</si>
  <si>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</si>
  <si>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</si>
  <si>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</si>
  <si>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</si>
  <si>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</si>
  <si>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</si>
  <si>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</si>
  <si>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</si>
  <si>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</si>
  <si>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</si>
  <si>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</si>
  <si>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</si>
  <si>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</si>
  <si>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</si>
  <si>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</si>
  <si>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</si>
  <si>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</si>
  <si>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</si>
  <si>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</si>
  <si>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</si>
  <si>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</si>
  <si>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</si>
  <si>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</si>
  <si>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</si>
  <si>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</si>
  <si>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</si>
  <si>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</si>
  <si>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</si>
  <si>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</si>
  <si>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</si>
  <si>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</si>
  <si>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</si>
  <si>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</si>
  <si>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</si>
  <si>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</si>
  <si>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</si>
  <si>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</si>
  <si>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</si>
  <si>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</si>
  <si>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</si>
  <si>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</si>
  <si>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</si>
  <si>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</si>
  <si>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</si>
  <si>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</si>
  <si>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</si>
  <si>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</si>
  <si>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</si>
  <si>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</si>
  <si>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</si>
  <si>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</si>
  <si>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</si>
  <si>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</si>
  <si>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</si>
  <si>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</si>
  <si>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</si>
  <si>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</si>
  <si>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</si>
  <si>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</si>
  <si>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</si>
  <si>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</si>
  <si>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</si>
  <si>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</si>
  <si>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</si>
  <si>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</si>
  <si>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</si>
  <si>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</si>
  <si>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</si>
  <si>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</si>
  <si>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</si>
  <si>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</si>
  <si>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</si>
  <si>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</si>
  <si>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</si>
  <si>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</si>
  <si>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</si>
  <si>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</si>
  <si>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</si>
  <si>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</si>
  <si>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</si>
  <si>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</si>
  <si>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</si>
  <si>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</si>
  <si>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</si>
  <si>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</si>
  <si>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</si>
  <si>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</si>
  <si>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</si>
  <si>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</si>
  <si>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</si>
  <si>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</si>
  <si>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</si>
  <si>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</si>
  <si>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</si>
  <si>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</si>
  <si>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</si>
  <si>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</si>
  <si>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</si>
  <si>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</si>
  <si>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</si>
  <si>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</si>
  <si>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</si>
  <si>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</si>
  <si>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</si>
  <si>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</si>
  <si>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</si>
  <si>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</si>
  <si>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</si>
  <si>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</si>
  <si>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</si>
  <si>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</si>
  <si>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</si>
  <si>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</si>
  <si>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</si>
  <si>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</si>
  <si>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</si>
  <si>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</si>
  <si>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</si>
  <si>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</si>
  <si>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</si>
  <si>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</si>
  <si>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</si>
  <si>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</si>
  <si>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</si>
  <si>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</si>
  <si>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</si>
  <si>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</si>
  <si>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</si>
  <si>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</si>
  <si>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</si>
  <si>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</si>
  <si>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</si>
  <si>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</si>
  <si>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</si>
  <si>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</si>
  <si>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</si>
  <si>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</si>
  <si>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</si>
  <si>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</si>
  <si>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</si>
  <si>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</si>
  <si>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</si>
  <si>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</si>
  <si>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</si>
  <si>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</si>
  <si>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</si>
  <si>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</si>
  <si>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</si>
  <si>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</si>
  <si>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</si>
  <si>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</si>
  <si>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</si>
  <si>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</si>
  <si>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</si>
  <si>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</si>
  <si>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</si>
  <si>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</si>
  <si>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</si>
  <si>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</si>
  <si>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</si>
  <si>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</si>
  <si>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</si>
  <si>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</si>
  <si>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</si>
  <si>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</si>
  <si>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</si>
  <si>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</si>
  <si>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</si>
  <si>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</si>
  <si>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</si>
  <si>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</si>
  <si>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</si>
  <si>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</si>
  <si>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</si>
  <si>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</si>
  <si>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</si>
  <si>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</si>
  <si>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</si>
  <si>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</si>
  <si>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</si>
  <si>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</si>
  <si>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</si>
  <si>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</si>
  <si>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</si>
  <si>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</si>
  <si>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</si>
  <si>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</si>
  <si>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</si>
  <si>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</si>
  <si>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</si>
  <si>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</si>
  <si>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</si>
  <si>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</si>
  <si>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</si>
  <si>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</si>
  <si>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</si>
  <si>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</si>
  <si>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</si>
  <si>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</si>
  <si>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</si>
  <si>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</si>
  <si>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</si>
  <si>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</si>
  <si>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</si>
  <si>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</si>
  <si>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</si>
  <si>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</si>
  <si>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</si>
  <si>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</si>
  <si>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</si>
  <si>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</si>
  <si>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</si>
  <si>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</si>
  <si>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</si>
  <si>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</si>
  <si>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</si>
  <si>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</si>
  <si>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</si>
  <si>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</si>
  <si>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</si>
  <si>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</si>
  <si>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</si>
  <si>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</si>
  <si>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</si>
  <si>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</si>
  <si>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</si>
  <si>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</si>
  <si>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</si>
  <si>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</si>
  <si>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</si>
  <si>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</si>
  <si>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</si>
  <si>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</si>
  <si>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</si>
  <si>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</si>
  <si>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</si>
  <si>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</si>
  <si>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</si>
  <si>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</si>
  <si>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</si>
  <si>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</si>
  <si>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</si>
  <si>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</si>
  <si>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</si>
  <si>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</si>
  <si>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</si>
  <si>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</si>
  <si>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</si>
  <si>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</si>
  <si>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</si>
  <si>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</si>
  <si>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</si>
  <si>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</si>
  <si>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</si>
  <si>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</si>
  <si>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</si>
  <si>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</si>
  <si>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</si>
  <si>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</si>
  <si>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</si>
  <si>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</si>
  <si>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</si>
  <si>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</si>
  <si>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</si>
  <si>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</si>
  <si>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</si>
  <si>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</si>
  <si>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</si>
  <si>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</si>
  <si>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</si>
  <si>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</si>
  <si>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</si>
  <si>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</si>
  <si>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</si>
  <si>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</si>
  <si>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</si>
  <si>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</si>
  <si>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</si>
  <si>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</si>
  <si>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</si>
  <si>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</si>
  <si>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</si>
  <si>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</si>
  <si>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</si>
  <si>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</si>
  <si>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</si>
  <si>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</si>
  <si>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</si>
  <si>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</si>
  <si>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</si>
  <si>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</si>
  <si>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</si>
  <si>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</si>
  <si>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</si>
  <si>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</si>
  <si>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</si>
  <si>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</si>
  <si>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</si>
  <si>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</si>
  <si>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</si>
  <si>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</si>
  <si>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</si>
  <si>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</si>
  <si>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</si>
  <si>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</si>
  <si>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</si>
  <si>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</si>
  <si>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</si>
  <si>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</si>
  <si>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</si>
  <si>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</si>
  <si>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</si>
  <si>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</si>
  <si>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</si>
  <si>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</si>
  <si>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</si>
  <si>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</si>
  <si>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</si>
  <si>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</si>
  <si>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</si>
  <si>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</si>
  <si>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</si>
  <si>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</si>
  <si>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</si>
  <si>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</si>
  <si>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</si>
  <si>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</si>
  <si>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</si>
  <si>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</si>
  <si>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</si>
  <si>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</si>
  <si>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</si>
  <si>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</si>
  <si>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</si>
  <si>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</si>
  <si>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</si>
  <si>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</si>
  <si>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</si>
  <si>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</si>
  <si>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</si>
  <si>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</si>
  <si>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</si>
  <si>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</si>
  <si>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</si>
  <si>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</si>
  <si>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</si>
  <si>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</si>
  <si>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</si>
  <si>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</si>
  <si>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</si>
  <si>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</si>
  <si>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</si>
  <si>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</si>
  <si>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</si>
  <si>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</si>
  <si>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</si>
  <si>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</si>
  <si>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</si>
  <si>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</si>
  <si>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</si>
  <si>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</si>
  <si>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</si>
  <si>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</si>
  <si>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</si>
  <si>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</si>
  <si>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</si>
  <si>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</si>
  <si>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</si>
  <si>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</si>
  <si>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</si>
  <si>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</si>
  <si>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</si>
  <si>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</si>
  <si>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</si>
  <si>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</si>
  <si>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</si>
  <si>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</si>
  <si>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</si>
  <si>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</si>
  <si>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</si>
  <si>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</si>
  <si>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</si>
  <si>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</si>
  <si>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</si>
  <si>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</si>
  <si>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</si>
  <si>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</si>
  <si>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</si>
  <si>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</si>
  <si>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</si>
  <si>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</si>
  <si>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</si>
  <si>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</si>
  <si>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</si>
  <si>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</si>
  <si>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</si>
  <si>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</si>
  <si>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</si>
  <si>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</si>
  <si>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</si>
  <si>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</si>
  <si>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</si>
  <si>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</si>
  <si>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</si>
  <si>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</si>
  <si>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</si>
  <si>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</si>
  <si>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</si>
  <si>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</si>
  <si>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</si>
  <si>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</si>
  <si>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</si>
  <si>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</si>
  <si>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</si>
  <si>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</si>
  <si>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</si>
  <si>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</si>
  <si>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</si>
  <si>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</si>
  <si>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</si>
  <si>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</si>
  <si>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</si>
  <si>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</si>
  <si>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</si>
  <si>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</si>
  <si>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</si>
  <si>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</si>
  <si>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</si>
  <si>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</si>
  <si>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</si>
  <si>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</si>
  <si>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</si>
  <si>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</si>
  <si>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</si>
  <si>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</si>
  <si>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</si>
  <si>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</si>
  <si>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</si>
  <si>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</si>
  <si>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</si>
  <si>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</si>
  <si>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</si>
  <si>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</si>
  <si>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</si>
  <si>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</si>
  <si>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</si>
  <si>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</si>
  <si>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</si>
  <si>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</si>
  <si>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</si>
  <si>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</si>
  <si>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</si>
  <si>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</si>
  <si>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</si>
  <si>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</si>
  <si>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</si>
  <si>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</si>
  <si>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</si>
  <si>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</si>
  <si>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</si>
  <si>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</si>
  <si>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</si>
  <si>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</si>
  <si>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</si>
  <si>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</si>
  <si>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</si>
  <si>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</si>
  <si>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</si>
  <si>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</si>
  <si>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</si>
  <si>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</si>
  <si>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</si>
  <si>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</si>
  <si>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</si>
  <si>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</si>
  <si>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</si>
  <si>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</si>
  <si>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</si>
  <si>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</si>
  <si>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</si>
  <si>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</si>
  <si>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</si>
  <si>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</si>
  <si>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</si>
  <si>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</si>
  <si>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</si>
  <si>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</si>
  <si>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</si>
  <si>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</si>
  <si>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</si>
  <si>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</si>
  <si>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</si>
  <si>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</si>
  <si>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</si>
  <si>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</si>
  <si>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</si>
  <si>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</si>
  <si>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</si>
  <si>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</si>
  <si>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</si>
  <si>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</si>
  <si>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</si>
  <si>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</si>
  <si>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</si>
  <si>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</si>
  <si>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</si>
  <si>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</si>
  <si>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</si>
  <si>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</si>
  <si>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</si>
  <si>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</si>
  <si>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</si>
  <si>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</si>
  <si>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</si>
  <si>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</si>
  <si>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</si>
  <si>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</si>
  <si>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</si>
  <si>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</si>
  <si>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</si>
  <si>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</si>
  <si>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</si>
  <si>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</si>
  <si>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</si>
  <si>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</si>
  <si>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</si>
  <si>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</si>
  <si>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</si>
  <si>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</si>
  <si>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</si>
  <si>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</si>
  <si>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</si>
  <si>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</si>
  <si>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</si>
  <si>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</si>
  <si>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</si>
  <si>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</si>
  <si>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</si>
  <si>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</si>
  <si>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</si>
  <si>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</si>
  <si>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</si>
  <si>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</si>
  <si>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</si>
  <si>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</si>
  <si>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</si>
  <si>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</si>
  <si>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</si>
  <si>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</si>
  <si>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</si>
  <si>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</si>
  <si>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</si>
  <si>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</si>
  <si>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</si>
  <si>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</si>
  <si>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</si>
  <si>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</si>
  <si>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</si>
  <si>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</si>
  <si>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</si>
  <si>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</si>
  <si>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</si>
  <si>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</si>
  <si>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</si>
  <si>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</si>
  <si>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</si>
  <si>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</si>
  <si>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</si>
  <si>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</si>
  <si>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</si>
  <si>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</si>
  <si>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</si>
  <si>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</si>
  <si>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</si>
  <si>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</si>
  <si>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</si>
  <si>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</si>
  <si>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</si>
  <si>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</si>
  <si>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</si>
  <si>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</si>
  <si>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</si>
  <si>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</si>
  <si>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</si>
  <si>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</si>
  <si>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</si>
  <si>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</si>
  <si>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</si>
  <si>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</si>
  <si>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</si>
  <si>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</si>
  <si>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</si>
  <si>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</si>
  <si>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</si>
  <si>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</si>
  <si>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</si>
  <si>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</si>
  <si>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</si>
  <si>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</si>
  <si>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</si>
  <si>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</si>
  <si>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</si>
  <si>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</si>
  <si>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</si>
  <si>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</si>
  <si>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</si>
  <si>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</si>
  <si>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</si>
  <si>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</si>
  <si>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</si>
  <si>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</si>
  <si>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</si>
  <si>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</si>
  <si>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</si>
  <si>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</si>
  <si>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</si>
  <si>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</si>
  <si>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</si>
  <si>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</si>
  <si>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</si>
  <si>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</si>
  <si>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</si>
  <si>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</si>
  <si>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</si>
  <si>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</si>
  <si>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</si>
  <si>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</si>
  <si>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</si>
  <si>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</si>
  <si>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</si>
  <si>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</si>
  <si>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</si>
  <si>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</si>
  <si>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</si>
  <si>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</si>
  <si>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</si>
  <si>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</si>
  <si>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</si>
  <si>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</si>
  <si>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</si>
  <si>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</si>
  <si>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</si>
  <si>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</si>
  <si>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</si>
  <si>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</si>
  <si>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</si>
  <si>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</si>
  <si>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</si>
  <si>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</si>
  <si>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</si>
  <si>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</si>
  <si>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</si>
  <si>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</si>
  <si>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</si>
  <si>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</si>
  <si>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</si>
  <si>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</si>
  <si>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</si>
  <si>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</si>
  <si>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</si>
  <si>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</si>
  <si>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</si>
  <si>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</si>
  <si>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</si>
  <si>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</si>
  <si>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</si>
  <si>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</si>
  <si>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</si>
  <si>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</si>
  <si>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</si>
  <si>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</si>
  <si>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</si>
  <si>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</si>
  <si>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</si>
  <si>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</si>
  <si>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</si>
  <si>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</si>
  <si>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</si>
  <si>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</si>
  <si>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</si>
  <si>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</si>
  <si>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</si>
  <si>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</si>
  <si>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</si>
  <si>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</si>
  <si>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</si>
  <si>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</si>
  <si>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</si>
  <si>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</si>
  <si>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</si>
  <si>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</si>
  <si>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</si>
  <si>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</si>
  <si>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</si>
  <si>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</si>
  <si>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</si>
  <si>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</si>
  <si>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</si>
  <si>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</si>
  <si>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</si>
  <si>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</si>
  <si>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</si>
  <si>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</si>
  <si>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</si>
  <si>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</si>
  <si>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</si>
  <si>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</si>
  <si>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</si>
  <si>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</si>
  <si>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</si>
  <si>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</si>
  <si>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</si>
  <si>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</si>
  <si>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</si>
  <si>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</si>
  <si>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</si>
  <si>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</si>
  <si>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</si>
  <si>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</si>
  <si>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</si>
  <si>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</si>
  <si>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</si>
  <si>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</si>
  <si>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</si>
  <si>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</si>
  <si>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</si>
  <si>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</si>
  <si>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</si>
  <si>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</si>
  <si>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</si>
  <si>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</si>
  <si>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</si>
  <si>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</si>
  <si>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</si>
  <si>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</si>
  <si>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</si>
  <si>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</si>
  <si>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</si>
  <si>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</si>
  <si>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</si>
  <si>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</si>
  <si>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</si>
  <si>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</si>
  <si>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</si>
  <si>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</si>
  <si>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</si>
  <si>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</si>
  <si>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</si>
  <si>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</si>
  <si>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</si>
  <si>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</si>
  <si>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</si>
  <si>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</si>
  <si>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</si>
  <si>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</si>
  <si>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</si>
  <si>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</si>
  <si>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</si>
  <si>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</si>
  <si>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</si>
  <si>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</si>
  <si>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</si>
  <si>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</si>
  <si>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</si>
  <si>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</si>
  <si>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</si>
  <si>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</si>
  <si>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</si>
  <si>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</si>
  <si>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</si>
  <si>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</si>
  <si>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</si>
  <si>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</si>
  <si>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</si>
  <si>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</si>
  <si>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</si>
  <si>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</si>
  <si>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</si>
  <si>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</si>
  <si>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</si>
  <si>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</si>
  <si>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</si>
  <si>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</si>
  <si>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</si>
  <si>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</si>
  <si>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</si>
  <si>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</si>
  <si>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</si>
  <si>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</si>
  <si>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</si>
  <si>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</si>
  <si>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</si>
  <si>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</si>
  <si>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</si>
  <si>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</si>
  <si>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</si>
  <si>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</si>
  <si>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</si>
  <si>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</si>
  <si>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</si>
  <si>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</si>
  <si>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</si>
  <si>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</si>
  <si>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</si>
  <si>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</si>
  <si>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</si>
  <si>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</si>
  <si>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</si>
  <si>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</si>
  <si>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</si>
  <si>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</si>
  <si>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</si>
  <si>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</si>
  <si>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</si>
  <si>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</si>
  <si>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</si>
  <si>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</si>
  <si>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</si>
  <si>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</si>
  <si>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</si>
  <si>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</si>
  <si>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</si>
  <si>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</si>
  <si>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</si>
  <si>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</si>
  <si>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</si>
  <si>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</si>
  <si>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</si>
  <si>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</si>
  <si>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</si>
  <si>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</si>
  <si>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</si>
  <si>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</si>
  <si>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</si>
  <si>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</si>
  <si>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</si>
  <si>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</si>
  <si>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</si>
  <si>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</si>
  <si>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</si>
  <si>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</si>
  <si>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</si>
  <si>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</si>
  <si>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</si>
  <si>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</si>
  <si>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</si>
  <si>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</si>
  <si>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</si>
  <si>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</si>
  <si>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</si>
  <si>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</si>
  <si>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</si>
  <si>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</si>
  <si>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</si>
  <si>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</si>
  <si>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</si>
  <si>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</si>
  <si>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</si>
  <si>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</si>
  <si>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</si>
  <si>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</si>
  <si>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</si>
  <si>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</si>
  <si>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</si>
  <si>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</si>
  <si>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</si>
  <si>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</si>
  <si>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</si>
  <si>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</si>
  <si>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</si>
  <si>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</si>
  <si>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</si>
  <si>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</si>
  <si>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</si>
  <si>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</si>
  <si>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</si>
  <si>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</si>
  <si>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</si>
  <si>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</si>
  <si>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</si>
  <si>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</si>
  <si>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</si>
  <si>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</si>
  <si>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</si>
  <si>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</si>
  <si>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</si>
  <si>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</si>
  <si>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</si>
  <si>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</si>
  <si>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</si>
  <si>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</si>
  <si>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</si>
  <si>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</si>
  <si>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</si>
  <si>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</si>
  <si>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</si>
  <si>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</si>
  <si>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</si>
  <si>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</si>
  <si>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</si>
  <si>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</si>
  <si>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</si>
  <si>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</si>
  <si>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</si>
  <si>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</si>
  <si>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</si>
  <si>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</si>
  <si>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</si>
  <si>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</si>
  <si>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</si>
  <si>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</si>
  <si>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</si>
  <si>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</si>
  <si>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</si>
  <si>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</si>
  <si>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</si>
  <si>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</si>
  <si>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</si>
  <si>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</si>
  <si>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</si>
  <si>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</si>
  <si>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</si>
  <si>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</si>
  <si>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</si>
  <si>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</si>
  <si>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</si>
  <si>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</si>
  <si>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</si>
  <si>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</si>
  <si>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</si>
  <si>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</si>
  <si>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</si>
  <si>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</si>
  <si>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</si>
  <si>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</si>
  <si>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</si>
  <si>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</si>
  <si>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</si>
  <si>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</si>
  <si>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</si>
  <si>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</si>
  <si>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</si>
  <si>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</si>
  <si>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</si>
  <si>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</si>
  <si>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</si>
  <si>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</si>
  <si>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</si>
  <si>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</si>
  <si>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</si>
  <si>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</si>
  <si>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</si>
  <si>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</si>
  <si>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</si>
  <si>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</si>
  <si>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</si>
  <si>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</si>
  <si>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</si>
  <si>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</si>
  <si>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</si>
  <si>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</si>
  <si>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</si>
  <si>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</si>
  <si>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</si>
  <si>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</si>
  <si>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</si>
  <si>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</si>
  <si>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</si>
  <si>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</si>
  <si>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</si>
  <si>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</si>
  <si>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</si>
  <si>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</si>
  <si>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</si>
  <si>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</si>
  <si>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</si>
  <si>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</si>
  <si>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</si>
  <si>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</si>
  <si>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</si>
  <si>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</si>
  <si>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</si>
  <si>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</si>
  <si>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</si>
  <si>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</si>
  <si>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</si>
  <si>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</si>
  <si>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</si>
  <si>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</si>
  <si>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</si>
  <si>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</si>
  <si>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</si>
  <si>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</si>
  <si>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</si>
  <si>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</si>
  <si>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</si>
  <si>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</si>
  <si>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</si>
  <si>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</si>
  <si>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</si>
  <si>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</si>
  <si>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</si>
  <si>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</si>
  <si>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</si>
  <si>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</si>
  <si>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</si>
  <si>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</si>
  <si>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</si>
  <si>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</si>
  <si>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</si>
  <si>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</si>
  <si>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</si>
  <si>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</si>
  <si>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</si>
  <si>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</si>
  <si>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</si>
  <si>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</si>
  <si>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</si>
  <si>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</si>
  <si>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</si>
  <si>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</si>
  <si>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</si>
  <si>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</si>
  <si>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</si>
  <si>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</si>
  <si>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</si>
  <si>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</si>
  <si>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</si>
  <si>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</si>
  <si>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</si>
  <si>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</si>
  <si>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</si>
  <si>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</si>
  <si>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</si>
  <si>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</si>
  <si>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</si>
  <si>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</si>
  <si>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</si>
  <si>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</si>
  <si>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</si>
  <si>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</si>
  <si>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</si>
  <si>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</si>
  <si>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</si>
  <si>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</si>
  <si>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</si>
  <si>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</si>
  <si>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</si>
  <si>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</si>
  <si>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</si>
  <si>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</si>
  <si>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</si>
  <si>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</si>
  <si>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</si>
  <si>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</si>
  <si>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</si>
  <si>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</si>
  <si>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</si>
  <si>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</si>
  <si>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</si>
  <si>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</si>
  <si>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</si>
  <si>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</si>
  <si>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</si>
  <si>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</si>
  <si>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</si>
  <si>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</si>
  <si>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</si>
  <si>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</si>
  <si>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</si>
  <si>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</si>
  <si>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</si>
  <si>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</si>
  <si>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</si>
  <si>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</si>
  <si>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</si>
  <si>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</si>
  <si>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</si>
  <si>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</si>
  <si>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</si>
  <si>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</si>
  <si>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</si>
  <si>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</si>
  <si>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</si>
  <si>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</si>
  <si>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</si>
  <si>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</si>
  <si>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</si>
  <si>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</si>
  <si>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</si>
  <si>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</si>
  <si>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</si>
  <si>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</si>
  <si>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</si>
  <si>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</si>
  <si>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</si>
  <si>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</si>
  <si>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</si>
  <si>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</si>
  <si>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</si>
  <si>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</si>
  <si>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</si>
  <si>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</si>
  <si>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</si>
  <si>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</si>
  <si>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</si>
  <si>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</si>
  <si>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</si>
  <si>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</si>
  <si>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</si>
  <si>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</si>
  <si>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</si>
  <si>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</si>
  <si>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</si>
  <si>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</si>
  <si>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</si>
  <si>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</si>
  <si>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</si>
  <si>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</si>
  <si>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</si>
  <si>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</si>
  <si>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</si>
  <si>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</si>
  <si>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</si>
  <si>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</si>
  <si>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</si>
  <si>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</si>
  <si>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</si>
  <si>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</si>
  <si>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</si>
  <si>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</si>
  <si>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</si>
  <si>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</si>
  <si>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</si>
  <si>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</si>
  <si>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</si>
  <si>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</si>
  <si>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</si>
  <si>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</si>
  <si>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</si>
  <si>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</si>
  <si>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</si>
  <si>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</si>
  <si>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</si>
  <si>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</si>
  <si>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</si>
  <si>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</si>
  <si>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</si>
  <si>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</si>
  <si>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</si>
  <si>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</si>
  <si>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</si>
  <si>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</si>
  <si>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</si>
  <si>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</si>
  <si>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</si>
  <si>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</si>
  <si>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</si>
  <si>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</si>
  <si>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</si>
  <si>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</si>
  <si>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</si>
  <si>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</si>
  <si>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</si>
  <si>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</si>
  <si>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</si>
  <si>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</si>
  <si>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</si>
  <si>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</si>
  <si>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</si>
  <si>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</si>
  <si>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</si>
  <si>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</si>
  <si>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</si>
  <si>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</si>
  <si>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</si>
  <si>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</si>
  <si>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</si>
  <si>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</si>
  <si>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</si>
  <si>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</si>
  <si>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</si>
  <si>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</si>
  <si>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</si>
  <si>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</si>
  <si>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</si>
  <si>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</si>
  <si>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</si>
  <si>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</si>
  <si>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</si>
  <si>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</si>
  <si>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</si>
  <si>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</si>
  <si>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</si>
  <si>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</si>
  <si>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</si>
  <si>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</si>
  <si>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</si>
  <si>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</si>
  <si>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</si>
  <si>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</si>
  <si>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</si>
  <si>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</si>
  <si>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</si>
  <si>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</si>
  <si>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</si>
  <si>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</si>
  <si>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</si>
  <si>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</si>
  <si>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</si>
  <si>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</si>
  <si>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</si>
  <si>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</si>
  <si>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</si>
  <si>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</si>
  <si>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</si>
  <si>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</si>
  <si>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</si>
  <si>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</si>
  <si>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</si>
  <si>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</si>
  <si>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</si>
  <si>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</si>
  <si>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</si>
  <si>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</si>
  <si>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</si>
  <si>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</si>
  <si>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</si>
  <si>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</si>
  <si>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</si>
  <si>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</si>
  <si>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</si>
  <si>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</si>
  <si>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</si>
  <si>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</si>
  <si>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</si>
  <si>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</si>
  <si>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</si>
  <si>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</si>
  <si>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</si>
  <si>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</si>
  <si>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</si>
  <si>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</si>
  <si>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</si>
  <si>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</si>
  <si>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</si>
  <si>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</si>
  <si>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</si>
  <si>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</si>
  <si>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</si>
  <si>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</si>
  <si>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</si>
  <si>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</si>
  <si>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</si>
  <si>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</si>
  <si>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</si>
  <si>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</si>
  <si>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</si>
  <si>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</si>
  <si>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</si>
  <si>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</si>
  <si>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</si>
  <si>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</si>
  <si>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</si>
  <si>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</si>
  <si>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</si>
  <si>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</si>
  <si>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</si>
  <si>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</si>
  <si>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</si>
  <si>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</si>
  <si>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</si>
  <si>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</si>
  <si>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</si>
  <si>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</si>
  <si>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</si>
  <si>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</si>
  <si>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</si>
  <si>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</si>
  <si>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</si>
  <si>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</si>
  <si>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</si>
  <si>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</si>
  <si>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</si>
  <si>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</si>
  <si>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</si>
  <si>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</si>
  <si>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</si>
  <si>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</si>
  <si>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</si>
  <si>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</si>
  <si>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</si>
  <si>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</si>
  <si>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</si>
  <si>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</si>
  <si>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</si>
  <si>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</si>
  <si>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</si>
  <si>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</si>
  <si>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</si>
  <si>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</si>
  <si>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</si>
  <si>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</si>
  <si>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</si>
  <si>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</si>
  <si>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</si>
  <si>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</si>
  <si>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</si>
  <si>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</si>
  <si>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</si>
  <si>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</si>
  <si>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</si>
  <si>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</si>
  <si>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</si>
  <si>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</si>
  <si>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</si>
  <si>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</si>
  <si>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</si>
  <si>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</si>
  <si>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</si>
  <si>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</si>
  <si>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</si>
  <si>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</si>
  <si>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</si>
  <si>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</si>
  <si>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</si>
  <si>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</si>
  <si>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</si>
  <si>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</si>
  <si>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</si>
  <si>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</si>
  <si>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</si>
  <si>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</si>
  <si>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</si>
  <si>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</si>
  <si>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</si>
  <si>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</si>
  <si>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</si>
  <si>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</si>
  <si>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</si>
  <si>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</si>
  <si>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</si>
  <si>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</si>
  <si>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</si>
  <si>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</si>
  <si>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</si>
  <si>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</si>
  <si>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</si>
  <si>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</si>
  <si>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</si>
  <si>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</si>
  <si>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</si>
  <si>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</si>
  <si>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</si>
  <si>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</si>
  <si>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</si>
  <si>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</si>
  <si>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</si>
  <si>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</si>
  <si>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</si>
  <si>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</si>
  <si>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</si>
  <si>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</si>
  <si>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</si>
  <si>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</si>
  <si>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</si>
  <si>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</si>
  <si>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</si>
  <si>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</si>
  <si>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</si>
  <si>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</si>
  <si>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</si>
  <si>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</si>
  <si>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</si>
  <si>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</si>
  <si>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</si>
  <si>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</si>
  <si>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</si>
  <si>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</si>
  <si>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</si>
  <si>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</si>
  <si>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</si>
  <si>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</si>
  <si>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</si>
  <si>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</si>
  <si>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</si>
  <si>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</si>
  <si>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</si>
  <si>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</si>
  <si>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</si>
  <si>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</si>
  <si>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</si>
  <si>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</si>
  <si>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</si>
  <si>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</si>
  <si>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</si>
  <si>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</si>
  <si>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</si>
  <si>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</si>
  <si>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</si>
  <si>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</si>
  <si>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</si>
  <si>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</si>
  <si>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</si>
  <si>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</si>
  <si>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</si>
  <si>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</si>
  <si>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</si>
  <si>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</si>
  <si>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</si>
  <si>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</si>
  <si>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</si>
  <si>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</si>
  <si>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</si>
  <si>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</si>
  <si>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</si>
  <si>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</si>
  <si>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</si>
  <si>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</si>
  <si>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</si>
  <si>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</si>
  <si>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</si>
  <si>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</si>
  <si>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</si>
  <si>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</si>
  <si>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</si>
  <si>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</si>
  <si>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</si>
  <si>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</si>
  <si>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</si>
  <si>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</si>
  <si>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</si>
  <si>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</si>
  <si>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</si>
  <si>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</si>
  <si>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</si>
  <si>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</si>
  <si>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</si>
  <si>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</si>
  <si>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</si>
  <si>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</si>
  <si>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</si>
  <si>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</si>
  <si>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</si>
  <si>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</si>
  <si>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</si>
  <si>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</si>
  <si>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</si>
  <si>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</si>
  <si>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</si>
  <si>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</si>
  <si>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</si>
  <si>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</si>
  <si>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</si>
  <si>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</si>
  <si>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</si>
  <si>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</si>
  <si>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</si>
  <si>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</si>
  <si>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</si>
  <si>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</si>
  <si>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</si>
  <si>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</si>
  <si>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</si>
  <si>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</si>
  <si>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</si>
  <si>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</si>
  <si>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</si>
  <si>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</si>
  <si>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</si>
  <si>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</si>
  <si>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</si>
  <si>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</si>
  <si>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</si>
  <si>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</si>
  <si>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</si>
  <si>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</si>
  <si>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</si>
  <si>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</si>
  <si>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</si>
  <si>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</si>
  <si>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</si>
  <si>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</si>
  <si>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</si>
  <si>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</si>
  <si>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</si>
  <si>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</si>
  <si>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</si>
  <si>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</si>
  <si>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</si>
  <si>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</si>
  <si>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</si>
  <si>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</si>
  <si>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</si>
  <si>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</si>
  <si>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</si>
  <si>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</si>
  <si>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</si>
  <si>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</si>
  <si>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</si>
  <si>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</si>
  <si>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</si>
  <si>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</si>
  <si>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</si>
  <si>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</si>
  <si>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</si>
  <si>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</si>
  <si>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</si>
  <si>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</si>
  <si>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</si>
  <si>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</si>
  <si>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</si>
  <si>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</si>
  <si>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</si>
  <si>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</si>
  <si>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</si>
  <si>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</si>
  <si>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</si>
  <si>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</si>
  <si>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</si>
  <si>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</si>
  <si>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</si>
  <si>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</si>
  <si>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</si>
  <si>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</si>
  <si>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</si>
  <si>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</si>
  <si>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</si>
  <si>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</si>
  <si>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</si>
  <si>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</si>
  <si>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</si>
  <si>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</si>
  <si>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</si>
  <si>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</si>
  <si>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</si>
  <si>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</si>
  <si>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</si>
  <si>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</si>
  <si>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</si>
  <si>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</si>
  <si>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</si>
  <si>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</si>
  <si>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</si>
  <si>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</si>
  <si>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</si>
  <si>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</si>
  <si>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</si>
  <si>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</si>
  <si>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</si>
  <si>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</si>
  <si>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</si>
  <si>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</si>
  <si>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</si>
  <si>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</si>
  <si>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</si>
  <si>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</si>
  <si>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</si>
  <si>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</si>
  <si>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</si>
  <si>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</si>
  <si>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</si>
  <si>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</si>
  <si>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</si>
  <si>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</si>
  <si>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</si>
  <si>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</si>
  <si>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</si>
  <si>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</si>
  <si>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</si>
  <si>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</si>
  <si>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</si>
  <si>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</si>
  <si>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</si>
  <si>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</si>
  <si>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</si>
  <si>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</si>
  <si>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</si>
  <si>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</si>
  <si>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</si>
  <si>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</si>
  <si>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</si>
  <si>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</si>
  <si>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</si>
  <si>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</si>
  <si>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</si>
  <si>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</si>
  <si>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</si>
  <si>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</si>
  <si>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</si>
  <si>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</si>
  <si>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</si>
  <si>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</si>
  <si>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</si>
  <si>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</si>
  <si>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</si>
  <si>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</si>
  <si>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</si>
  <si>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</si>
  <si>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</si>
  <si>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</si>
  <si>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</si>
  <si>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</si>
  <si>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</si>
  <si>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</si>
  <si>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</si>
  <si>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</si>
  <si>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</si>
  <si>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</si>
  <si>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</si>
  <si>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</si>
  <si>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</si>
  <si>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</si>
  <si>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</si>
  <si>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</si>
  <si>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</si>
  <si>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</si>
  <si>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</si>
  <si>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</si>
  <si>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</si>
  <si>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</si>
  <si>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</si>
  <si>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</si>
  <si>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</si>
  <si>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</si>
  <si>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</si>
  <si>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</si>
  <si>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</si>
  <si>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</si>
  <si>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</si>
  <si>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</si>
  <si>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</si>
  <si>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</si>
  <si>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</si>
  <si>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</si>
  <si>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</si>
  <si>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</si>
  <si>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</si>
  <si>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</si>
  <si>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</si>
  <si>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</si>
  <si>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</si>
  <si>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</si>
  <si>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</si>
  <si>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</si>
  <si>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</si>
  <si>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</si>
  <si>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</si>
  <si>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</si>
  <si>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</si>
  <si>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</si>
  <si>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</si>
  <si>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</si>
  <si>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</si>
  <si>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</si>
  <si>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</si>
  <si>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</si>
  <si>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</si>
  <si>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</si>
  <si>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</si>
  <si>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</si>
  <si>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</si>
  <si>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</si>
  <si>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</si>
  <si>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</si>
  <si>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</si>
  <si>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</si>
  <si>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</si>
  <si>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</si>
  <si>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</si>
  <si>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</si>
  <si>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</si>
  <si>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</si>
  <si>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</si>
  <si>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</si>
  <si>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</si>
  <si>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</si>
  <si>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</si>
  <si>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</si>
  <si>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</si>
  <si>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</si>
  <si>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</si>
  <si>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</si>
  <si>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</si>
  <si>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</si>
  <si>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</si>
  <si>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</si>
  <si>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</si>
  <si>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</si>
  <si>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</si>
  <si>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</si>
  <si>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</si>
  <si>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</si>
  <si>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</si>
  <si>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</si>
  <si>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</si>
  <si>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</si>
  <si>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</si>
  <si>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</si>
  <si>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</si>
  <si>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</si>
  <si>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</si>
  <si>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</si>
  <si>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</si>
  <si>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</si>
  <si>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</si>
  <si>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</si>
  <si>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</si>
  <si>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</si>
  <si>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</si>
  <si>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</si>
  <si>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</si>
  <si>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</si>
  <si>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</si>
  <si>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</si>
  <si>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</si>
  <si>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</si>
  <si>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</si>
  <si>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</si>
  <si>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</si>
  <si>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</si>
  <si>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</si>
  <si>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</si>
  <si>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</si>
  <si>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</si>
  <si>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</si>
  <si>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</si>
  <si>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</si>
  <si>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</si>
  <si>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</si>
  <si>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</si>
  <si>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</si>
  <si>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</si>
  <si>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</si>
  <si>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</si>
  <si>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</si>
  <si>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</si>
  <si>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</si>
  <si>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</si>
  <si>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</si>
  <si>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</si>
  <si>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</si>
  <si>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</si>
  <si>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</si>
  <si>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</si>
  <si>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</si>
  <si>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</si>
  <si>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</si>
  <si>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</si>
  <si>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</si>
  <si>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</si>
  <si>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</si>
  <si>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</si>
  <si>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</si>
  <si>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</si>
  <si>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</si>
  <si>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</si>
  <si>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</si>
  <si>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</si>
  <si>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</si>
  <si>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</si>
  <si>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</si>
  <si>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</si>
  <si>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</si>
  <si>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</si>
  <si>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</si>
  <si>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</si>
  <si>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</si>
  <si>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</si>
  <si>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</si>
  <si>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</si>
  <si>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</si>
  <si>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</si>
  <si>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</si>
  <si>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</si>
  <si>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</si>
  <si>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</si>
  <si>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</si>
  <si>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</si>
  <si>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</si>
  <si>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</si>
  <si>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</si>
  <si>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</si>
  <si>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</si>
  <si>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</si>
  <si>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</si>
  <si>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</si>
  <si>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</si>
  <si>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</si>
  <si>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</si>
  <si>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</si>
  <si>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</si>
  <si>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</si>
  <si>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</si>
  <si>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</si>
  <si>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</si>
  <si>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</si>
  <si>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</si>
  <si>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</si>
  <si>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</si>
  <si>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</si>
  <si>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</si>
  <si>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</si>
  <si>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</si>
  <si>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</si>
  <si>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</si>
  <si>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</si>
  <si>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</si>
  <si>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</si>
  <si>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</si>
  <si>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</si>
  <si>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</si>
  <si>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</si>
  <si>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</si>
  <si>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</si>
  <si>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</si>
  <si>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</si>
  <si>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</si>
  <si>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</si>
  <si>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</si>
  <si>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</si>
  <si>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</si>
  <si>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</si>
  <si>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</si>
  <si>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</si>
  <si>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</si>
  <si>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</si>
  <si>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</si>
  <si>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</si>
  <si>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</si>
  <si>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</si>
  <si>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</si>
  <si>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</si>
  <si>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</si>
  <si>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</si>
  <si>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</si>
  <si>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</si>
  <si>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</si>
  <si>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</si>
  <si>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</si>
  <si>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</si>
  <si>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</si>
  <si>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</si>
  <si>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</si>
  <si>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</si>
  <si>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</si>
  <si>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</si>
  <si>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</si>
  <si>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</si>
  <si>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</si>
  <si>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</si>
  <si>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</si>
  <si>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</si>
  <si>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</si>
  <si>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</si>
  <si>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</si>
  <si>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</si>
  <si>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</si>
  <si>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</si>
  <si>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</si>
  <si>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</si>
  <si>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</si>
  <si>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</si>
  <si>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</si>
  <si>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</si>
  <si>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</si>
  <si>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</si>
  <si>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</si>
  <si>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</si>
  <si>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</si>
  <si>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</si>
  <si>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</si>
  <si>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</si>
  <si>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</si>
  <si>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</si>
  <si>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</si>
  <si>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</si>
  <si>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</si>
  <si>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</si>
  <si>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</si>
  <si>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</si>
  <si>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</si>
  <si>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</si>
  <si>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</si>
  <si>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</si>
  <si>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</si>
  <si>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</si>
  <si>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</si>
  <si>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</si>
  <si>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</si>
  <si>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</si>
  <si>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</si>
  <si>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</si>
  <si>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</si>
  <si>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</si>
  <si>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</si>
  <si>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</si>
  <si>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</si>
  <si>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</si>
  <si>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</si>
  <si>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</si>
  <si>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</si>
  <si>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</si>
  <si>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</si>
  <si>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</si>
  <si>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</si>
  <si>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</si>
  <si>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</si>
  <si>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</si>
  <si>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</si>
  <si>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</si>
  <si>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</si>
  <si>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</si>
  <si>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</si>
  <si>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</si>
  <si>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</si>
  <si>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</si>
  <si>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</si>
  <si>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</si>
  <si>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</si>
  <si>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</si>
  <si>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</si>
  <si>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</si>
  <si>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</si>
  <si>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</si>
  <si>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</si>
  <si>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</si>
  <si>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</si>
  <si>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</si>
  <si>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</si>
  <si>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</si>
  <si>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</si>
  <si>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</si>
  <si>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</si>
  <si>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</si>
  <si>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</si>
  <si>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</si>
  <si>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</si>
  <si>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</si>
  <si>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</si>
  <si>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</si>
  <si>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</si>
  <si>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</si>
  <si>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</si>
  <si>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</si>
  <si>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</si>
  <si>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</si>
  <si>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</si>
  <si>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</si>
  <si>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</si>
  <si>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</si>
  <si>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</si>
  <si>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</si>
  <si>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</si>
  <si>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</si>
  <si>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</si>
  <si>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</si>
  <si>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</si>
  <si>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</si>
  <si>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</si>
  <si>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</si>
  <si>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</si>
  <si>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</si>
  <si>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</si>
  <si>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</si>
  <si>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</si>
  <si>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</si>
  <si>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</si>
  <si>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</si>
  <si>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</si>
  <si>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</si>
  <si>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</si>
  <si>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</si>
  <si>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</si>
  <si>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</si>
  <si>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</si>
  <si>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</si>
  <si>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</si>
  <si>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</si>
  <si>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</si>
  <si>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</si>
  <si>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</si>
  <si>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</si>
  <si>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</si>
  <si>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</si>
  <si>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</si>
  <si>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</si>
  <si>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</si>
  <si>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</si>
  <si>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</si>
  <si>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</si>
  <si>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</si>
  <si>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</si>
  <si>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</si>
  <si>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</si>
  <si>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</si>
  <si>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</si>
  <si>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</si>
  <si>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</si>
  <si>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</si>
  <si>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</si>
  <si>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</si>
  <si>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</si>
  <si>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</si>
  <si>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</si>
  <si>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</si>
  <si>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</si>
  <si>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</si>
  <si>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</si>
  <si>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</si>
  <si>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</si>
  <si>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</si>
  <si>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</si>
  <si>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</si>
  <si>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</si>
  <si>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</si>
  <si>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</si>
  <si>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</si>
  <si>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</si>
  <si>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</si>
  <si>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</si>
  <si>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</si>
  <si>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</si>
  <si>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</si>
  <si>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</si>
  <si>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</si>
  <si>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</si>
  <si>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</si>
  <si>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</si>
  <si>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</si>
  <si>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</si>
  <si>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</si>
  <si>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</si>
  <si>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</si>
  <si>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</si>
  <si>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</si>
  <si>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</si>
  <si>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</si>
  <si>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</si>
  <si>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</si>
  <si>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</si>
  <si>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</si>
  <si>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</si>
  <si>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</si>
  <si>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</si>
  <si>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</si>
  <si>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</si>
  <si>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</si>
  <si>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</si>
  <si>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</si>
  <si>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</si>
  <si>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</si>
  <si>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</si>
  <si>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</si>
  <si>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</si>
  <si>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</si>
  <si>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</si>
  <si>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</si>
  <si>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</si>
  <si>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</si>
  <si>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</si>
  <si>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</si>
  <si>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</si>
  <si>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</si>
  <si>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</si>
  <si>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</si>
  <si>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</si>
  <si>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</si>
  <si>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</si>
  <si>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</si>
  <si>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</si>
  <si>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</si>
  <si>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</si>
  <si>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</si>
  <si>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</si>
  <si>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</si>
  <si>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</si>
  <si>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</si>
  <si>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</si>
  <si>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</si>
  <si>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</si>
  <si>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</si>
  <si>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</si>
  <si>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</si>
  <si>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</si>
  <si>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</si>
  <si>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</si>
  <si>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</si>
  <si>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</si>
  <si>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</si>
  <si>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</si>
  <si>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</si>
  <si>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</si>
  <si>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</si>
  <si>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</si>
  <si>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</si>
  <si>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</si>
  <si>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</si>
  <si>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</si>
  <si>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</si>
  <si>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</si>
  <si>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</si>
  <si>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</si>
  <si>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</si>
  <si>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</si>
  <si>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</si>
  <si>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</si>
  <si>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</si>
  <si>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</si>
  <si>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</si>
  <si>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</si>
  <si>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</si>
  <si>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</si>
  <si>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</si>
  <si>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</si>
  <si>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</si>
  <si>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</si>
  <si>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</si>
  <si>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</si>
  <si>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</si>
  <si>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</si>
  <si>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</si>
  <si>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</si>
  <si>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</si>
  <si>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</si>
  <si>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</si>
  <si>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</si>
  <si>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</si>
  <si>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</si>
  <si>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</si>
  <si>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</si>
  <si>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</si>
  <si>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</si>
  <si>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</si>
  <si>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</si>
  <si>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</si>
  <si>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</si>
  <si>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</si>
  <si>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</si>
  <si>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</si>
  <si>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</si>
  <si>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</si>
  <si>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</si>
  <si>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</si>
  <si>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</si>
  <si>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</si>
  <si>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</si>
  <si>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</si>
  <si>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</si>
  <si>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</si>
  <si>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</si>
  <si>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</si>
  <si>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</si>
  <si>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</si>
  <si>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</si>
  <si>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</si>
  <si>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</si>
  <si>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</si>
  <si>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</si>
  <si>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</si>
  <si>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</si>
  <si>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</si>
  <si>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</si>
  <si>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</si>
  <si>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</si>
  <si>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</si>
  <si>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</si>
  <si>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</si>
  <si>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</si>
  <si>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</si>
  <si>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</si>
  <si>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</si>
  <si>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</si>
  <si>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</si>
  <si>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</si>
  <si>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</si>
  <si>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</si>
  <si>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</si>
  <si>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</si>
  <si>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</si>
  <si>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</si>
  <si>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</si>
  <si>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</si>
  <si>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</si>
  <si>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</si>
  <si>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</si>
  <si>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</si>
  <si>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</si>
  <si>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</si>
  <si>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</si>
  <si>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</si>
  <si>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</si>
  <si>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</si>
  <si>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</si>
  <si>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</si>
  <si>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</si>
  <si>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</si>
  <si>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</si>
  <si>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</si>
  <si>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</si>
  <si>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</si>
  <si>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</si>
  <si>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</si>
  <si>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</si>
  <si>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</si>
  <si>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</si>
  <si>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</si>
  <si>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</si>
  <si>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</si>
  <si>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</si>
  <si>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</si>
  <si>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</si>
  <si>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</si>
  <si>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</si>
  <si>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</si>
  <si>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</si>
  <si>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</si>
  <si>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</si>
  <si>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</si>
  <si>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</si>
  <si>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</si>
  <si>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</si>
  <si>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</si>
  <si>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</si>
  <si>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</si>
  <si>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</si>
  <si>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</si>
  <si>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</si>
  <si>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</si>
  <si>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</si>
  <si>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</si>
  <si>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</si>
  <si>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</si>
  <si>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</si>
  <si>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</si>
  <si>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</si>
  <si>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</si>
  <si>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</si>
  <si>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</si>
  <si>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</si>
  <si>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</si>
  <si>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</si>
  <si>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</si>
  <si>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</si>
  <si>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</si>
  <si>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</si>
  <si>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</si>
  <si>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</si>
  <si>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</si>
  <si>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</si>
  <si>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</si>
  <si>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</si>
  <si>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</si>
  <si>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</si>
  <si>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</si>
  <si>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</si>
  <si>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</si>
  <si>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</si>
  <si>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</si>
  <si>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</si>
  <si>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</si>
  <si>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</si>
  <si>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</si>
  <si>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</si>
  <si>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</si>
  <si>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</si>
  <si>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</si>
  <si>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</si>
  <si>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</si>
  <si>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</si>
  <si>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</si>
  <si>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</si>
  <si>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</si>
  <si>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</si>
  <si>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</si>
  <si>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</si>
  <si>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</si>
  <si>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</si>
  <si>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</si>
  <si>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</si>
  <si>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</si>
  <si>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</si>
  <si>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</si>
  <si>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</si>
  <si>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</si>
  <si>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</si>
  <si>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</si>
  <si>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</si>
  <si>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</si>
  <si>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</si>
  <si>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</si>
  <si>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</si>
  <si>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</si>
  <si>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</si>
  <si>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</si>
  <si>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</si>
  <si>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</si>
  <si>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</si>
  <si>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</si>
  <si>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</si>
  <si>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</si>
  <si>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</si>
  <si>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</si>
  <si>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</si>
  <si>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</si>
  <si>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</si>
  <si>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</si>
  <si>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</si>
  <si>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</si>
  <si>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</si>
  <si>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</si>
  <si>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</si>
  <si>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</si>
  <si>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</si>
  <si>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</si>
  <si>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</si>
  <si>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</si>
  <si>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</si>
  <si>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</si>
  <si>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</si>
  <si>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</si>
  <si>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</si>
  <si>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</si>
  <si>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</si>
  <si>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</si>
  <si>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</si>
  <si>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</si>
  <si>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</si>
  <si>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</si>
  <si>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</si>
  <si>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</si>
  <si>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</si>
  <si>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</si>
  <si>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</si>
  <si>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</si>
  <si>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</si>
  <si>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</si>
  <si>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</si>
  <si>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</si>
  <si>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</si>
  <si>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</si>
  <si>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</si>
  <si>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</si>
  <si>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</si>
  <si>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</si>
  <si>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</si>
  <si>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</si>
  <si>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</si>
  <si>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</si>
  <si>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</si>
  <si>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</si>
  <si>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</si>
  <si>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</si>
  <si>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</si>
  <si>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</si>
  <si>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</si>
  <si>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</si>
  <si>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</si>
  <si>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</si>
  <si>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</si>
  <si>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</si>
  <si>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</si>
  <si>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</si>
  <si>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</si>
  <si>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</si>
  <si>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</si>
  <si>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</si>
  <si>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</si>
  <si>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</si>
  <si>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</si>
  <si>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</si>
  <si>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</si>
  <si>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</si>
  <si>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</si>
  <si>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</si>
  <si>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</si>
  <si>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</si>
  <si>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</si>
  <si>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</si>
  <si>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</si>
  <si>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</si>
  <si>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</si>
  <si>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</si>
  <si>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</si>
  <si>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</si>
  <si>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</si>
  <si>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</si>
  <si>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</si>
  <si>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</si>
  <si>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</si>
  <si>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</si>
  <si>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</si>
  <si>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</si>
  <si>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</si>
  <si>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</si>
  <si>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</si>
  <si>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</si>
  <si>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</si>
  <si>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</si>
  <si>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</si>
  <si>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</si>
  <si>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</si>
  <si>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</si>
  <si>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</si>
  <si>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</si>
  <si>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</si>
  <si>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</si>
  <si>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</si>
  <si>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</si>
  <si>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</si>
  <si>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</si>
  <si>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</si>
  <si>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</si>
  <si>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</si>
  <si>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</si>
  <si>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</si>
  <si>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</si>
  <si>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</si>
  <si>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</si>
  <si>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</si>
  <si>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</si>
  <si>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</si>
  <si>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</si>
  <si>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</si>
  <si>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</si>
  <si>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</si>
  <si>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</si>
  <si>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</si>
  <si>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</si>
  <si>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</si>
  <si>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</si>
  <si>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</si>
  <si>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</si>
  <si>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</si>
  <si>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</si>
  <si>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</si>
  <si>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</si>
  <si>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</si>
  <si>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</si>
  <si>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</si>
  <si>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</si>
  <si>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</si>
  <si>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</si>
  <si>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</si>
  <si>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</si>
  <si>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</si>
  <si>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</si>
  <si>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</si>
  <si>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</si>
  <si>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</si>
  <si>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</si>
  <si>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</si>
  <si>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</si>
  <si>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</si>
  <si>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</si>
  <si>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</si>
  <si>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</si>
  <si>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</si>
  <si>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</si>
  <si>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</si>
  <si>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</si>
  <si>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</si>
  <si>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</si>
  <si>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</si>
  <si>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</si>
  <si>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</si>
  <si>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</si>
  <si>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</si>
  <si>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</si>
  <si>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</si>
  <si>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</si>
  <si>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</si>
  <si>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</si>
  <si>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</si>
  <si>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</si>
  <si>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</si>
  <si>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</si>
  <si>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</si>
  <si>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</si>
  <si>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</si>
  <si>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</si>
  <si>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</si>
  <si>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</si>
  <si>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</si>
  <si>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</si>
  <si>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</si>
  <si>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</si>
  <si>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</si>
  <si>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</si>
  <si>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</si>
  <si>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</si>
  <si>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</si>
  <si>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</si>
  <si>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</si>
  <si>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</si>
  <si>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</si>
  <si>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</si>
  <si>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</si>
  <si>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</si>
  <si>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</si>
  <si>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</si>
  <si>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</si>
  <si>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</si>
  <si>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</si>
  <si>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</si>
  <si>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</si>
  <si>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</si>
  <si>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</si>
  <si>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</si>
  <si>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</si>
  <si>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</si>
  <si>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</si>
  <si>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</si>
  <si>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</si>
  <si>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</si>
  <si>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</si>
  <si>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</si>
  <si>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</si>
  <si>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</si>
  <si>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</si>
  <si>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</si>
  <si>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</si>
  <si>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</si>
  <si>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</si>
  <si>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</si>
  <si>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</si>
  <si>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</si>
  <si>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</si>
  <si>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</si>
  <si>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</si>
  <si>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</si>
  <si>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</si>
  <si>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</si>
  <si>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</si>
  <si>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</si>
  <si>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</si>
  <si>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</si>
  <si>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</si>
  <si>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</si>
  <si>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</si>
  <si>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</si>
  <si>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</si>
  <si>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</si>
  <si>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</si>
  <si>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</si>
  <si>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</si>
  <si>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</si>
  <si>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</si>
  <si>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</si>
  <si>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</si>
  <si>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</si>
  <si>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</si>
  <si>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</si>
  <si>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</si>
  <si>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</si>
  <si>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</si>
  <si>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</si>
  <si>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</si>
  <si>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</si>
  <si>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</si>
  <si>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</si>
  <si>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</si>
  <si>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</si>
  <si>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</si>
  <si>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</si>
  <si>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</si>
  <si>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</si>
  <si>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</si>
  <si>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</si>
  <si>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</si>
  <si>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</si>
  <si>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</si>
  <si>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</si>
  <si>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</si>
  <si>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</si>
  <si>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</si>
  <si>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</si>
  <si>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</si>
  <si>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</si>
  <si>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</si>
  <si>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</si>
  <si>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</si>
  <si>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</si>
  <si>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</si>
  <si>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</si>
  <si>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</si>
  <si>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</si>
  <si>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</si>
  <si>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</si>
  <si>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</si>
  <si>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</si>
  <si>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</si>
  <si>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</si>
  <si>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</si>
  <si>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</si>
  <si>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</si>
  <si>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</si>
  <si>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</si>
  <si>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</si>
  <si>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</si>
  <si>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</si>
  <si>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</si>
  <si>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</si>
  <si>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</si>
  <si>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</si>
  <si>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</si>
  <si>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</si>
  <si>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</si>
  <si>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</si>
  <si>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</si>
  <si>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</si>
  <si>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</si>
  <si>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</si>
  <si>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</si>
  <si>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</si>
  <si>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</si>
  <si>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</si>
  <si>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</si>
  <si>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</si>
  <si>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</si>
  <si>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</si>
  <si>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</si>
  <si>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</si>
  <si>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</si>
  <si>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</si>
  <si>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</si>
  <si>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</si>
  <si>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</si>
  <si>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</si>
  <si>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</si>
  <si>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</si>
  <si>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</si>
  <si>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</si>
  <si>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</si>
  <si>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</si>
  <si>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</si>
  <si>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</si>
  <si>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</si>
  <si>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</si>
  <si>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</si>
  <si>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</si>
  <si>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</si>
  <si>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</si>
  <si>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</si>
  <si>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</si>
  <si>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</si>
  <si>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</si>
  <si>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</si>
  <si>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</si>
  <si>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</si>
  <si>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</si>
  <si>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</si>
  <si>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</si>
  <si>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</si>
  <si>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</si>
  <si>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</si>
  <si>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</si>
  <si>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</si>
  <si>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</si>
  <si>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</si>
  <si>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</si>
  <si>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</si>
  <si>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</si>
  <si>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</si>
  <si>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</si>
  <si>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</si>
  <si>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</si>
  <si>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</si>
  <si>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</si>
  <si>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</si>
  <si>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</si>
  <si>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</si>
  <si>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</si>
  <si>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</si>
  <si>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</si>
  <si>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</si>
  <si>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</si>
  <si>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</si>
  <si>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</si>
  <si>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</si>
  <si>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</si>
  <si>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</si>
  <si>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</si>
  <si>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</si>
  <si>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</si>
  <si>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</si>
  <si>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</si>
  <si>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</si>
  <si>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</si>
  <si>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</si>
  <si>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</si>
  <si>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</si>
  <si>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</si>
  <si>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</si>
  <si>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</si>
  <si>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</si>
  <si>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</si>
  <si>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</si>
  <si>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</si>
  <si>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</si>
  <si>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</si>
  <si>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</si>
  <si>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</si>
  <si>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</si>
  <si>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</si>
  <si>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</si>
  <si>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</si>
  <si>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</si>
  <si>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</si>
  <si>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</si>
  <si>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</si>
  <si>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</si>
  <si>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</si>
  <si>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</si>
  <si>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</si>
  <si>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</si>
  <si>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</si>
  <si>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</si>
  <si>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</si>
  <si>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</si>
  <si>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</si>
  <si>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</si>
  <si>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</si>
  <si>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</si>
  <si>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</si>
  <si>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</si>
  <si>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</si>
  <si>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</si>
  <si>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</si>
  <si>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</si>
  <si>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</si>
  <si>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</si>
  <si>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</si>
  <si>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</si>
  <si>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</si>
  <si>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</si>
  <si>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</si>
  <si>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</si>
  <si>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</si>
  <si>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</si>
  <si>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</si>
  <si>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</si>
  <si>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</si>
  <si>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</si>
  <si>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</si>
  <si>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</si>
  <si>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</si>
  <si>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</si>
  <si>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</si>
  <si>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</si>
  <si>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</si>
  <si>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</si>
  <si>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</si>
  <si>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</si>
  <si>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</si>
  <si>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</si>
  <si>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</si>
  <si>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</si>
  <si>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</si>
  <si>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</si>
  <si>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</si>
  <si>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</si>
  <si>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</si>
  <si>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</si>
  <si>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</si>
  <si>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</si>
  <si>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</si>
  <si>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</si>
  <si>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</si>
  <si>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</si>
  <si>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</si>
  <si>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</si>
  <si>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</si>
  <si>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</si>
  <si>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</si>
  <si>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</si>
  <si>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</si>
  <si>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</si>
  <si>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</si>
  <si>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</si>
  <si>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</si>
  <si>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</si>
  <si>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</si>
  <si>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</si>
  <si>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</si>
  <si>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</si>
  <si>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</si>
  <si>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</si>
  <si>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</si>
  <si>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</si>
  <si>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</si>
  <si>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</si>
  <si>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</si>
  <si>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</si>
  <si>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</si>
  <si>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</si>
  <si>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</si>
  <si>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</si>
  <si>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</si>
  <si>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</si>
  <si>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</si>
  <si>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</si>
  <si>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</si>
  <si>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</si>
  <si>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</si>
  <si>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</si>
  <si>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</si>
  <si>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</si>
  <si>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</si>
  <si>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</si>
  <si>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</si>
  <si>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</si>
  <si>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</si>
  <si>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</si>
  <si>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</si>
  <si>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</si>
  <si>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</si>
  <si>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</si>
  <si>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</si>
  <si>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</si>
  <si>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</si>
  <si>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</si>
  <si>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</si>
  <si>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</si>
  <si>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</si>
  <si>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</si>
  <si>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</si>
  <si>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</si>
  <si>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</si>
  <si>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</si>
  <si>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</si>
  <si>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</si>
  <si>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</si>
  <si>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</si>
  <si>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</si>
  <si>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</si>
  <si>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</si>
  <si>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</si>
  <si>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</si>
  <si>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</si>
  <si>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</si>
  <si>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</si>
  <si>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</si>
  <si>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</si>
  <si>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</si>
  <si>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</si>
  <si>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</si>
  <si>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</si>
  <si>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</si>
  <si>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</si>
  <si>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</si>
  <si>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</si>
  <si>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</si>
  <si>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</si>
  <si>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</si>
  <si>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</si>
  <si>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</si>
  <si>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</si>
  <si>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</si>
  <si>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</si>
  <si>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</si>
  <si>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</si>
  <si>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</si>
  <si>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</si>
  <si>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</si>
  <si>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</si>
  <si>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</si>
  <si>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</si>
  <si>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</si>
  <si>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</si>
  <si>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</si>
  <si>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</si>
  <si>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</si>
  <si>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</si>
  <si>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</si>
  <si>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</si>
  <si>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</si>
  <si>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</si>
  <si>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</si>
  <si>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</si>
  <si>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</si>
  <si>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</si>
  <si>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</si>
  <si>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</si>
  <si>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</si>
  <si>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</si>
  <si>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</si>
  <si>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</si>
  <si>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</si>
  <si>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</si>
  <si>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</si>
  <si>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</si>
  <si>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</si>
  <si>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</si>
  <si>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</si>
  <si>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</si>
  <si>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</si>
  <si>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</si>
  <si>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</si>
  <si>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</si>
  <si>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</si>
  <si>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</si>
  <si>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</si>
  <si>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</si>
  <si>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</si>
  <si>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</si>
  <si>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</si>
  <si>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</si>
  <si>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</si>
  <si>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</si>
  <si>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</si>
  <si>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</si>
  <si>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</si>
  <si>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</si>
  <si>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</si>
  <si>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</si>
  <si>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</si>
  <si>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</si>
  <si>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</si>
  <si>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</si>
  <si>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</si>
  <si>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</si>
  <si>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</si>
  <si>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</si>
  <si>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</si>
  <si>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</si>
  <si>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</si>
  <si>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</si>
  <si>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</si>
  <si>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</si>
  <si>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</si>
  <si>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</si>
  <si>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</si>
  <si>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</si>
  <si>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</si>
  <si>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</si>
  <si>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</si>
  <si>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</si>
  <si>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</si>
  <si>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</si>
  <si>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</si>
  <si>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</si>
  <si>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</si>
  <si>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</si>
  <si>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</si>
  <si>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</si>
  <si>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</si>
  <si>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</si>
  <si>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</si>
  <si>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</si>
  <si>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</si>
  <si>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</si>
  <si>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</si>
  <si>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</si>
  <si>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</si>
  <si>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</si>
  <si>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</si>
  <si>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</si>
  <si>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</si>
  <si>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</si>
  <si>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</si>
  <si>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</si>
  <si>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</si>
  <si>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</si>
  <si>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</si>
  <si>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</si>
  <si>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</si>
  <si>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</si>
  <si>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</si>
  <si>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</si>
  <si>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</si>
  <si>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</si>
  <si>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</si>
  <si>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</si>
  <si>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</si>
  <si>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</si>
  <si>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</si>
  <si>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</si>
  <si>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</si>
  <si>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</si>
  <si>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</si>
  <si>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</si>
  <si>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</si>
  <si>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</si>
  <si>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</si>
  <si>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</si>
  <si>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</si>
  <si>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</si>
  <si>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</si>
  <si>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</si>
  <si>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</si>
  <si>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</si>
  <si>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</si>
  <si>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</si>
  <si>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</si>
  <si>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</si>
  <si>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</si>
  <si>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</si>
  <si>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</si>
  <si>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</si>
  <si>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</si>
  <si>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</si>
  <si>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</si>
  <si>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</si>
  <si>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</si>
  <si>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</si>
  <si>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</si>
  <si>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</si>
  <si>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</si>
  <si>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</si>
  <si>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</si>
  <si>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</si>
  <si>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</si>
  <si>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</si>
  <si>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</si>
  <si>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</si>
  <si>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</si>
  <si>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</si>
  <si>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</si>
  <si>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</si>
  <si>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</si>
  <si>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</si>
  <si>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</si>
  <si>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</si>
  <si>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</si>
  <si>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</si>
  <si>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</si>
  <si>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</si>
  <si>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</si>
  <si>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</si>
  <si>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</si>
  <si>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</si>
  <si>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</si>
  <si>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</si>
  <si>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</si>
  <si>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</si>
  <si>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</si>
  <si>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</si>
  <si>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</si>
  <si>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</si>
  <si>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</si>
  <si>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</si>
  <si>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</si>
  <si>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</si>
  <si>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</si>
  <si>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</si>
  <si>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</si>
  <si>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</si>
  <si>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</si>
  <si>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</si>
  <si>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</si>
  <si>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</si>
  <si>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</si>
  <si>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</si>
  <si>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</si>
  <si>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</si>
  <si>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</si>
  <si>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</si>
  <si>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</si>
  <si>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</si>
  <si>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</si>
  <si>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</si>
  <si>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</si>
  <si>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</si>
  <si>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</si>
  <si>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</si>
  <si>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</si>
  <si>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</si>
  <si>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</si>
  <si>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</si>
  <si>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</si>
  <si>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</si>
  <si>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</si>
  <si>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</si>
  <si>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</si>
  <si>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</si>
  <si>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</si>
  <si>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</si>
  <si>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</si>
  <si>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</si>
  <si>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</si>
  <si>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</si>
  <si>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</si>
  <si>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</si>
  <si>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</si>
  <si>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</si>
  <si>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</si>
  <si>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</si>
  <si>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</si>
  <si>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</si>
  <si>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</si>
  <si>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</si>
  <si>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</si>
  <si>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</si>
  <si>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</si>
  <si>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</si>
  <si>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</si>
  <si>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</si>
  <si>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</si>
  <si>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</si>
  <si>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</si>
  <si>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</si>
  <si>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</si>
  <si>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</si>
  <si>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</si>
  <si>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</si>
  <si>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</si>
  <si>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</si>
  <si>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</si>
  <si>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</si>
  <si>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</si>
  <si>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</si>
  <si>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</si>
  <si>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</si>
  <si>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</si>
  <si>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</si>
  <si>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</si>
  <si>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</si>
  <si>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</si>
  <si>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</si>
  <si>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</si>
  <si>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</si>
  <si>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</si>
  <si>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</si>
  <si>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</si>
  <si>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</si>
  <si>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</si>
  <si>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</si>
  <si>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</si>
  <si>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</si>
  <si>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</si>
  <si>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</si>
  <si>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</si>
  <si>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</si>
  <si>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</si>
  <si>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</si>
  <si>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</si>
  <si>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</si>
  <si>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</si>
  <si>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</si>
  <si>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</si>
  <si>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</si>
  <si>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</si>
  <si>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</si>
  <si>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</si>
  <si>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</si>
  <si>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</si>
  <si>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</si>
  <si>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</si>
  <si>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</si>
  <si>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</si>
  <si>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</si>
  <si>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</si>
  <si>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</si>
  <si>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</si>
  <si>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</si>
  <si>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</si>
  <si>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</si>
  <si>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</si>
  <si>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</si>
  <si>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</si>
  <si>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</si>
  <si>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</si>
  <si>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</si>
  <si>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</si>
  <si>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</si>
  <si>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</si>
  <si>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</si>
  <si>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</si>
  <si>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</si>
  <si>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</si>
  <si>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</si>
  <si>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</si>
  <si>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</si>
  <si>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</si>
  <si>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</si>
  <si>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</si>
  <si>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</si>
  <si>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</si>
  <si>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</si>
  <si>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</si>
  <si>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</si>
  <si>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</si>
  <si>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</si>
  <si>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</si>
  <si>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</si>
  <si>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</si>
  <si>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</si>
  <si>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</si>
  <si>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</si>
  <si>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</si>
  <si>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</si>
  <si>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</si>
  <si>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</si>
  <si>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</si>
  <si>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</si>
  <si>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</si>
  <si>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</si>
  <si>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</si>
  <si>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</si>
  <si>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</si>
  <si>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</si>
  <si>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</si>
  <si>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</si>
  <si>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</si>
  <si>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</si>
  <si>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</si>
  <si>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</si>
  <si>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</si>
  <si>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</si>
  <si>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</si>
  <si>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</si>
  <si>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</si>
  <si>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</si>
  <si>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</si>
  <si>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</si>
  <si>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</si>
  <si>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</si>
  <si>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</si>
  <si>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</si>
  <si>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</si>
  <si>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</si>
  <si>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</si>
  <si>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</si>
  <si>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</si>
  <si>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</si>
  <si>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</si>
  <si>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</si>
  <si>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</si>
  <si>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</si>
  <si>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</si>
  <si>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</si>
  <si>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</si>
  <si>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</si>
  <si>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</si>
  <si>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</si>
  <si>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</si>
  <si>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</si>
  <si>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</si>
  <si>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</si>
  <si>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</si>
  <si>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</si>
  <si>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</si>
  <si>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</si>
  <si>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</si>
  <si>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</si>
  <si>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</si>
  <si>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</si>
  <si>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</si>
  <si>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</si>
  <si>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</si>
  <si>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</si>
  <si>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</si>
  <si>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</si>
  <si>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</si>
  <si>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</si>
  <si>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</si>
  <si>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</si>
  <si>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</si>
  <si>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</si>
  <si>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</si>
  <si>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</si>
  <si>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</si>
  <si>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</si>
  <si>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</si>
  <si>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</si>
  <si>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</si>
  <si>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</si>
  <si>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</si>
  <si>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</si>
  <si>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</si>
  <si>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</si>
  <si>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</si>
  <si>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</si>
  <si>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</si>
  <si>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</si>
  <si>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</si>
  <si>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</si>
  <si>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</si>
  <si>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</si>
  <si>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</si>
  <si>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</si>
  <si>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</si>
  <si>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</si>
  <si>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</si>
  <si>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</si>
  <si>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</si>
  <si>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</si>
  <si>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</si>
  <si>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</si>
  <si>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</si>
  <si>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</si>
  <si>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</si>
  <si>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</si>
  <si>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</si>
  <si>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</si>
  <si>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</si>
  <si>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</si>
  <si>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</si>
  <si>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</si>
  <si>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</si>
  <si>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</si>
  <si>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</si>
  <si>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</si>
  <si>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</si>
  <si>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</si>
  <si>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</si>
  <si>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</si>
  <si>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</si>
  <si>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</si>
  <si>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</si>
  <si>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</si>
  <si>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</si>
  <si>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</si>
  <si>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</si>
  <si>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</si>
  <si>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</si>
  <si>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</si>
  <si>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</si>
  <si>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</si>
  <si>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</si>
  <si>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</si>
  <si>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</si>
  <si>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</si>
  <si>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</si>
  <si>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</si>
  <si>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</si>
  <si>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</si>
  <si>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</si>
  <si>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</si>
  <si>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</si>
  <si>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</si>
  <si>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</si>
  <si>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</si>
  <si>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</si>
  <si>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</si>
  <si>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</si>
  <si>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</si>
  <si>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</si>
  <si>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</si>
  <si>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</si>
  <si>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</si>
  <si>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</si>
  <si>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</si>
  <si>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</si>
  <si>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</si>
  <si>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</si>
  <si>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</si>
  <si>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</si>
  <si>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</si>
  <si>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</si>
  <si>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</si>
  <si>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</si>
  <si>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</si>
  <si>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</si>
  <si>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</si>
  <si>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</si>
  <si>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</si>
  <si>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</si>
  <si>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</si>
  <si>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</si>
  <si>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</si>
  <si>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</si>
  <si>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</si>
  <si>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</si>
  <si>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</si>
  <si>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</si>
  <si>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</si>
  <si>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</si>
  <si>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</si>
  <si>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</si>
  <si>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</si>
  <si>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</si>
  <si>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</si>
  <si>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</si>
  <si>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</si>
  <si>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</si>
  <si>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</si>
  <si>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</si>
  <si>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</si>
  <si>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</si>
  <si>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</si>
  <si>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</si>
  <si>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</si>
  <si>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</si>
  <si>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</si>
  <si>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</si>
  <si>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</si>
  <si>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</si>
  <si>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</si>
  <si>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</si>
  <si>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</si>
  <si>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</si>
  <si>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</si>
  <si>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</si>
  <si>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</si>
  <si>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</si>
  <si>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</si>
  <si>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</si>
  <si>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</si>
  <si>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</si>
  <si>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</si>
  <si>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</si>
  <si>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</si>
  <si>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</si>
  <si>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</si>
  <si>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</si>
  <si>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</si>
  <si>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</si>
  <si>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</si>
  <si>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</si>
  <si>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</si>
  <si>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</si>
  <si>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</si>
  <si>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</si>
  <si>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</si>
  <si>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</si>
  <si>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</si>
  <si>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</si>
  <si>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</si>
  <si>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</si>
  <si>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</si>
  <si>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</si>
  <si>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</si>
  <si>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</si>
  <si>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</si>
  <si>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</si>
  <si>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</si>
  <si>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</si>
  <si>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</si>
  <si>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</si>
  <si>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</si>
  <si>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</si>
  <si>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</si>
  <si>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</si>
  <si>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</si>
  <si>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</si>
  <si>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</si>
  <si>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</si>
  <si>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</si>
  <si>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</si>
  <si>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</si>
  <si>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</si>
  <si>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</si>
  <si>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</si>
  <si>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</si>
  <si>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</si>
  <si>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</si>
  <si>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</si>
  <si>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</si>
  <si>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</si>
  <si>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</si>
  <si>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</si>
  <si>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</si>
  <si>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</si>
  <si>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</si>
  <si>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</si>
  <si>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</si>
  <si>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</si>
  <si>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</si>
  <si>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</si>
  <si>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</si>
  <si>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</si>
  <si>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</si>
  <si>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</si>
  <si>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</si>
  <si>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</si>
  <si>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</si>
  <si>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</si>
  <si>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</si>
  <si>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</si>
  <si>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</si>
  <si>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</si>
  <si>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</si>
  <si>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</si>
  <si>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</si>
  <si>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</si>
  <si>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</si>
  <si>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</si>
  <si>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</si>
  <si>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</si>
  <si>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</si>
  <si>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</si>
  <si>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</si>
  <si>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</si>
  <si>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</si>
  <si>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</si>
  <si>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</si>
  <si>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</si>
  <si>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</si>
  <si>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</si>
  <si>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</si>
  <si>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</si>
  <si>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</si>
  <si>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</si>
  <si>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</si>
  <si>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</si>
  <si>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</si>
  <si>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</si>
  <si>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</si>
  <si>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</si>
  <si>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</si>
  <si>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</si>
  <si>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</si>
  <si>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</si>
  <si>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</si>
  <si>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</si>
  <si>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</si>
  <si>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</si>
  <si>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</si>
  <si>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</si>
  <si>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</si>
  <si>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</si>
  <si>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</si>
  <si>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</si>
  <si>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</si>
  <si>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</si>
  <si>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</si>
  <si>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</si>
  <si>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</si>
  <si>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</si>
  <si>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</si>
  <si>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</si>
  <si>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</si>
  <si>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</si>
  <si>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</si>
  <si>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</si>
  <si>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</si>
  <si>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</si>
  <si>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</si>
  <si>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</si>
  <si>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</si>
  <si>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</si>
  <si>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</si>
  <si>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</si>
  <si>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</si>
  <si>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</si>
  <si>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</si>
  <si>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</si>
  <si>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</si>
  <si>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</si>
  <si>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</si>
  <si>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</si>
  <si>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</si>
  <si>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</si>
  <si>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</si>
  <si>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</si>
  <si>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</si>
  <si>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</si>
  <si>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</si>
  <si>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</si>
  <si>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</si>
  <si>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</si>
  <si>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</si>
  <si>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</si>
  <si>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</si>
  <si>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</si>
  <si>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</si>
  <si>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</si>
  <si>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</si>
  <si>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</si>
  <si>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</si>
  <si>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</si>
  <si>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</si>
  <si>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</si>
  <si>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</si>
  <si>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</si>
  <si>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</si>
  <si>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</si>
  <si>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</si>
  <si>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</si>
  <si>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</si>
  <si>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</si>
  <si>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</si>
  <si>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</si>
  <si>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</si>
  <si>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</si>
  <si>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</si>
  <si>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</si>
  <si>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</si>
  <si>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</si>
  <si>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</si>
  <si>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</si>
  <si>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</si>
  <si>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</si>
  <si>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</si>
  <si>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</si>
  <si>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</si>
  <si>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</si>
  <si>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</si>
  <si>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</si>
  <si>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</si>
  <si>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</si>
  <si>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</si>
  <si>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</si>
  <si>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</si>
  <si>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</si>
  <si>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</si>
  <si>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</si>
  <si>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</si>
  <si>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</si>
  <si>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</si>
  <si>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</si>
  <si>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</si>
  <si>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</si>
  <si>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</si>
  <si>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</si>
  <si>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</si>
  <si>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</si>
  <si>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</si>
  <si>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</si>
  <si>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</si>
  <si>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</si>
  <si>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</si>
  <si>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</si>
  <si>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</si>
  <si>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</si>
  <si>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</si>
  <si>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</si>
  <si>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</si>
  <si>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</si>
  <si>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</si>
  <si>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</si>
  <si>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</si>
  <si>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</si>
  <si>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</si>
  <si>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</si>
  <si>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</si>
  <si>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</si>
  <si>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</si>
  <si>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</si>
  <si>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</si>
  <si>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</si>
  <si>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</si>
  <si>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</si>
  <si>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</si>
  <si>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</si>
  <si>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</si>
  <si>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</si>
  <si>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</si>
  <si>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</si>
  <si>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</si>
  <si>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</si>
  <si>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</si>
  <si>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</si>
  <si>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</si>
  <si>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</si>
  <si>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</si>
  <si>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</si>
  <si>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</si>
  <si>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</si>
  <si>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</si>
  <si>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</si>
  <si>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</si>
  <si>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</si>
  <si>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</si>
  <si>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</si>
  <si>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</si>
  <si>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</si>
  <si>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</si>
  <si>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</si>
  <si>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</si>
  <si>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</si>
  <si>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</si>
  <si>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</si>
  <si>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</si>
  <si>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</si>
  <si>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</si>
  <si>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</si>
  <si>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</si>
  <si>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</si>
  <si>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</si>
  <si>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</si>
  <si>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</si>
  <si>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</si>
  <si>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</si>
  <si>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</si>
  <si>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</si>
  <si>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</si>
  <si>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</si>
  <si>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</si>
  <si>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</si>
  <si>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</si>
  <si>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</si>
  <si>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</si>
  <si>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</si>
  <si>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</si>
  <si>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</si>
  <si>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</si>
  <si>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</si>
  <si>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</si>
  <si>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</si>
  <si>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</si>
  <si>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</si>
  <si>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</si>
  <si>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</si>
  <si>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</si>
  <si>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</si>
  <si>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</si>
  <si>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</si>
  <si>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</si>
  <si>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</si>
  <si>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</si>
  <si>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</si>
  <si>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</si>
  <si>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</si>
  <si>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</si>
  <si>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</si>
  <si>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</si>
  <si>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</si>
  <si>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</si>
  <si>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</si>
  <si>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</si>
  <si>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</si>
  <si>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</si>
  <si>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</si>
  <si>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</si>
  <si>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</si>
  <si>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</si>
  <si>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</si>
  <si>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</si>
  <si>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</si>
  <si>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</si>
  <si>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</si>
  <si>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</si>
  <si>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</si>
  <si>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</si>
  <si>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</si>
  <si>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</si>
  <si>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</si>
  <si>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</si>
  <si>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</si>
  <si>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</si>
  <si>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</si>
  <si>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</si>
  <si>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</si>
  <si>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</si>
  <si>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</si>
  <si>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</si>
  <si>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</si>
  <si>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</si>
  <si>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</si>
  <si>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</si>
  <si>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</si>
  <si>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</si>
  <si>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</si>
  <si>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</si>
  <si>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</si>
  <si>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</si>
  <si>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</si>
  <si>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</si>
  <si>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</si>
  <si>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</si>
  <si>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</si>
  <si>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</si>
  <si>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</si>
  <si>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</si>
  <si>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</si>
  <si>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</si>
  <si>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</si>
  <si>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</si>
  <si>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</si>
  <si>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</si>
  <si>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</si>
  <si>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</si>
  <si>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</si>
  <si>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</si>
  <si>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</si>
  <si>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</si>
  <si>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</si>
  <si>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</si>
  <si>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</si>
  <si>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</si>
  <si>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</si>
  <si>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</si>
  <si>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</si>
  <si>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</si>
  <si>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</si>
  <si>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</si>
  <si>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</si>
  <si>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</si>
  <si>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</si>
  <si>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</si>
  <si>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</si>
  <si>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</si>
  <si>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</si>
  <si>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</si>
  <si>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</si>
  <si>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</si>
  <si>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</si>
  <si>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</si>
  <si>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</si>
  <si>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</si>
  <si>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</si>
  <si>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</si>
  <si>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</si>
  <si>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</si>
  <si>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</si>
  <si>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</si>
  <si>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</si>
  <si>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</si>
  <si>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</si>
  <si>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</si>
  <si>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</si>
  <si>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</si>
  <si>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</si>
  <si>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</si>
  <si>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</si>
  <si>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</si>
  <si>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</si>
  <si>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</si>
  <si>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</si>
  <si>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</si>
  <si>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</si>
  <si>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</si>
  <si>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</si>
  <si>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</si>
  <si>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</si>
  <si>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</si>
  <si>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</si>
  <si>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</si>
  <si>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</si>
  <si>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</si>
  <si>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</si>
  <si>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</si>
  <si>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</si>
  <si>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</si>
  <si>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</si>
  <si>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</si>
  <si>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</si>
  <si>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</si>
  <si>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</si>
  <si>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</si>
  <si>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</si>
  <si>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</si>
  <si>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</si>
  <si>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</si>
  <si>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</si>
  <si>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</si>
  <si>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</si>
  <si>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</si>
  <si>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</si>
  <si>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</si>
  <si>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</si>
  <si>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</si>
  <si>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</si>
  <si>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</si>
  <si>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</si>
  <si>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</si>
  <si>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</si>
  <si>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</si>
  <si>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</si>
  <si>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</si>
  <si>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</si>
  <si>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</si>
  <si>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</si>
  <si>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</si>
  <si>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</si>
  <si>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</si>
  <si>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</si>
  <si>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</si>
  <si>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</si>
  <si>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</si>
  <si>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</si>
  <si>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</si>
  <si>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</si>
  <si>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</si>
  <si>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</si>
  <si>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</si>
  <si>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</si>
  <si>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</si>
  <si>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</si>
  <si>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</si>
  <si>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</si>
  <si>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</si>
  <si>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</si>
  <si>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</si>
  <si>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</si>
  <si>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</si>
  <si>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</si>
  <si>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</si>
  <si>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</si>
  <si>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</si>
  <si>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</si>
  <si>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</si>
  <si>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</si>
  <si>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</si>
  <si>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</si>
  <si>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</si>
  <si>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</si>
  <si>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</si>
  <si>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</si>
  <si>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</si>
  <si>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</si>
  <si>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</si>
  <si>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</si>
  <si>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</si>
  <si>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</si>
  <si>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</si>
  <si>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</si>
  <si>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</si>
  <si>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</si>
  <si>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</si>
  <si>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</si>
  <si>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</si>
  <si>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</si>
  <si>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</si>
  <si>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</si>
  <si>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</si>
  <si>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</si>
  <si>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</si>
  <si>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</si>
  <si>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</si>
  <si>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</si>
  <si>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</si>
  <si>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</si>
  <si>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</si>
  <si>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</si>
  <si>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</si>
  <si>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</si>
  <si>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</si>
  <si>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</si>
  <si>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</si>
  <si>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</si>
  <si>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</si>
  <si>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</si>
  <si>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</si>
  <si>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</si>
  <si>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</si>
  <si>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</si>
  <si>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</si>
  <si>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</si>
  <si>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</si>
  <si>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</si>
  <si>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</si>
  <si>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</si>
  <si>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</si>
  <si>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</si>
  <si>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</si>
  <si>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</si>
  <si>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</si>
  <si>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</si>
  <si>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</si>
  <si>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</si>
  <si>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</si>
  <si>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</si>
  <si>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</si>
  <si>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</si>
  <si>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</si>
  <si>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</si>
  <si>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</si>
  <si>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</si>
  <si>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</si>
  <si>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</si>
  <si>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</si>
  <si>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</si>
  <si>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</si>
  <si>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</si>
  <si>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</si>
  <si>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</si>
  <si>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</si>
  <si>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</si>
  <si>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</si>
  <si>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</si>
  <si>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</si>
  <si>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</si>
  <si>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</si>
  <si>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</si>
  <si>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</si>
  <si>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</si>
  <si>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</si>
  <si>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</si>
  <si>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</si>
  <si>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</si>
  <si>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</si>
  <si>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</si>
  <si>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</si>
  <si>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</si>
  <si>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</si>
  <si>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</si>
  <si>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</si>
  <si>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</si>
  <si>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</si>
  <si>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</si>
  <si>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</si>
  <si>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</si>
  <si>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</si>
  <si>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</si>
  <si>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</si>
  <si>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</si>
  <si>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</si>
  <si>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</si>
  <si>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</si>
  <si>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</si>
  <si>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</si>
  <si>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</si>
  <si>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</si>
  <si>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</si>
  <si>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</si>
  <si>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</si>
  <si>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</si>
  <si>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</si>
  <si>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</si>
  <si>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</si>
  <si>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</si>
  <si>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</si>
  <si>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</si>
  <si>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</si>
  <si>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</si>
  <si>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</si>
  <si>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</si>
  <si>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</si>
  <si>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</si>
  <si>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</si>
  <si>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</si>
  <si>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</si>
  <si>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</si>
  <si>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</si>
  <si>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</si>
  <si>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</si>
  <si>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</si>
  <si>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</si>
  <si>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</si>
  <si>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</si>
  <si>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</si>
  <si>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</si>
  <si>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</si>
  <si>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</si>
  <si>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</si>
  <si>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</si>
  <si>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</si>
  <si>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</si>
  <si>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</si>
  <si>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</si>
  <si>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</si>
  <si>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</si>
  <si>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</si>
  <si>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</si>
  <si>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</si>
  <si>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</si>
  <si>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</si>
  <si>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</si>
  <si>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</si>
  <si>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</si>
  <si>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</si>
  <si>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</si>
  <si>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</si>
  <si>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</si>
  <si>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</si>
  <si>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</si>
  <si>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</si>
  <si>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</si>
  <si>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</si>
  <si>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</si>
  <si>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</si>
  <si>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</si>
  <si>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</si>
  <si>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</si>
  <si>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</si>
  <si>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</si>
  <si>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</si>
  <si>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</si>
  <si>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</si>
  <si>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</si>
  <si>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</si>
  <si>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</si>
  <si>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</si>
  <si>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</si>
  <si>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</si>
  <si>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</si>
  <si>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</si>
  <si>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</si>
  <si>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</si>
  <si>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</si>
  <si>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</si>
  <si>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</si>
  <si>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</si>
  <si>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</si>
  <si>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</si>
  <si>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</si>
  <si>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</si>
  <si>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</si>
  <si>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</si>
  <si>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</si>
  <si>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</si>
  <si>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</si>
  <si>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</si>
  <si>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</si>
  <si>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</si>
  <si>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</si>
  <si>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</si>
  <si>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</si>
  <si>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</si>
  <si>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</si>
  <si>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</si>
  <si>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</si>
  <si>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</si>
  <si>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</si>
  <si>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</si>
  <si>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</si>
  <si>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</si>
  <si>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</si>
  <si>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</si>
  <si>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</si>
  <si>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</si>
  <si>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</si>
  <si>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</si>
  <si>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</si>
  <si>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</si>
  <si>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</si>
  <si>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</si>
  <si>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</si>
  <si>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</si>
  <si>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</si>
  <si>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</si>
  <si>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</si>
  <si>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</si>
  <si>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</si>
  <si>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</si>
  <si>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</si>
  <si>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</si>
  <si>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</si>
  <si>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</si>
  <si>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</si>
  <si>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</si>
  <si>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</si>
  <si>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</si>
  <si>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</si>
  <si>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</si>
  <si>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</si>
  <si>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</si>
  <si>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</si>
  <si>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</si>
  <si>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</si>
  <si>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</si>
  <si>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</si>
  <si>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</si>
  <si>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</si>
  <si>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</si>
  <si>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</si>
  <si>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</si>
  <si>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</si>
  <si>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</si>
  <si>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</si>
  <si>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</si>
  <si>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</si>
  <si>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</si>
  <si>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</si>
  <si>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</si>
  <si>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</si>
  <si>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</si>
  <si>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</si>
  <si>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</si>
  <si>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</si>
  <si>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</si>
  <si>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</si>
  <si>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</si>
  <si>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</si>
  <si>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</si>
  <si>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</si>
  <si>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</si>
  <si>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</si>
  <si>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</si>
  <si>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</si>
  <si>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</si>
  <si>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</si>
  <si>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</si>
  <si>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</si>
  <si>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</si>
  <si>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</si>
  <si>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</si>
  <si>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</si>
  <si>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</si>
  <si>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</si>
  <si>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</si>
  <si>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</si>
  <si>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</si>
  <si>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</si>
  <si>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</si>
  <si>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</si>
  <si>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</si>
  <si>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</si>
  <si>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</si>
  <si>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</si>
  <si>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</si>
  <si>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</si>
  <si>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</si>
  <si>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</si>
  <si>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</si>
  <si>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</si>
  <si>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</si>
  <si>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</si>
  <si>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</si>
  <si>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</si>
  <si>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</si>
  <si>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</si>
  <si>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</si>
  <si>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</si>
  <si>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</si>
  <si>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</si>
  <si>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</si>
  <si>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</si>
  <si>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</si>
  <si>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</si>
  <si>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</si>
  <si>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</si>
  <si>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</si>
  <si>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</si>
  <si>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</si>
  <si>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</si>
  <si>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</si>
  <si>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</si>
  <si>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</si>
  <si>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</si>
  <si>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</si>
  <si>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</si>
  <si>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</si>
  <si>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</si>
  <si>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</si>
  <si>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</si>
  <si>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</si>
  <si>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</si>
  <si>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</si>
  <si>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</si>
  <si>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</si>
  <si>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</si>
  <si>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</si>
  <si>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</si>
  <si>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</si>
  <si>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</si>
  <si>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</si>
  <si>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</si>
  <si>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</si>
  <si>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</si>
  <si>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</si>
  <si>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</si>
  <si>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</si>
  <si>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</si>
  <si>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</si>
  <si>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</si>
  <si>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</si>
  <si>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</si>
  <si>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</si>
  <si>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</si>
  <si>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</si>
  <si>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</si>
  <si>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</si>
  <si>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</si>
  <si>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</si>
  <si>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</si>
  <si>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</si>
  <si>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</si>
  <si>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</si>
  <si>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</si>
  <si>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</si>
  <si>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</si>
  <si>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</si>
  <si>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</si>
  <si>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</si>
  <si>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</si>
  <si>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</si>
  <si>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</si>
  <si>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</si>
  <si>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</si>
  <si>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</si>
  <si>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</si>
  <si>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</si>
  <si>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</si>
  <si>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</si>
  <si>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</si>
  <si>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</si>
  <si>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</si>
  <si>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</si>
  <si>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</si>
  <si>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</si>
  <si>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</si>
  <si>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</si>
  <si>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</si>
  <si>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</si>
  <si>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</si>
  <si>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</si>
  <si>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</si>
  <si>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</si>
  <si>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</si>
  <si>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</si>
  <si>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</si>
  <si>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</si>
  <si>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</si>
  <si>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</si>
  <si>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</si>
  <si>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</si>
  <si>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</si>
  <si>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</si>
  <si>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</si>
  <si>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</si>
  <si>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</si>
  <si>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</si>
  <si>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</si>
  <si>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</si>
  <si>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</si>
  <si>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</si>
  <si>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</si>
  <si>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</si>
  <si>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</si>
  <si>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</si>
  <si>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</si>
  <si>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</si>
  <si>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</si>
  <si>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</si>
  <si>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</si>
  <si>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</si>
  <si>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</si>
  <si>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</si>
  <si>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</si>
  <si>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</si>
  <si>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</si>
  <si>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</si>
  <si>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</si>
  <si>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</si>
  <si>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</si>
  <si>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</si>
  <si>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</si>
  <si>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</si>
  <si>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</si>
  <si>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</si>
  <si>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</si>
  <si>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</si>
  <si>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</si>
  <si>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</si>
  <si>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</si>
  <si>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</si>
  <si>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</si>
  <si>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</si>
  <si>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</si>
  <si>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</si>
  <si>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</si>
  <si>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</si>
  <si>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</si>
  <si>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</si>
  <si>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</si>
  <si>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</si>
  <si>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</si>
  <si>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</si>
  <si>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</si>
  <si>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</si>
  <si>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</si>
  <si>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</si>
  <si>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</si>
  <si>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</si>
  <si>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</si>
  <si>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</si>
  <si>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</si>
  <si>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</si>
  <si>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</si>
  <si>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</si>
  <si>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</si>
  <si>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</si>
  <si>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</si>
  <si>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</si>
  <si>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</si>
  <si>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</si>
  <si>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</si>
  <si>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</si>
  <si>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</si>
  <si>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</si>
  <si>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</si>
  <si>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</si>
  <si>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</si>
  <si>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</si>
  <si>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</si>
  <si>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</si>
  <si>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</si>
  <si>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</si>
  <si>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</si>
  <si>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</si>
  <si>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</si>
  <si>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</si>
  <si>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</si>
  <si>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</si>
  <si>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</si>
  <si>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</si>
  <si>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</si>
  <si>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</si>
  <si>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</si>
  <si>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</si>
  <si>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</si>
  <si>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</si>
  <si>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</si>
  <si>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</si>
  <si>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</si>
  <si>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</si>
  <si>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</si>
  <si>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</si>
  <si>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</si>
  <si>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</si>
  <si>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</si>
  <si>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</si>
  <si>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</si>
  <si>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</si>
  <si>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</si>
  <si>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</si>
  <si>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</si>
  <si>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</si>
  <si>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</si>
  <si>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</si>
  <si>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</si>
  <si>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</si>
  <si>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</si>
  <si>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</si>
  <si>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</si>
  <si>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</si>
  <si>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</si>
  <si>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</si>
  <si>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</si>
  <si>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</si>
  <si>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</si>
  <si>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</si>
  <si>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</si>
  <si>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</si>
  <si>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</si>
  <si>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</si>
  <si>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</si>
  <si>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</si>
  <si>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</si>
  <si>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</si>
  <si>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</si>
  <si>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</si>
  <si>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</si>
  <si>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</si>
  <si>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</si>
  <si>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</si>
  <si>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</si>
  <si>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</si>
  <si>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</si>
  <si>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</si>
  <si>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</si>
  <si>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</si>
  <si>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</si>
  <si>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</si>
  <si>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</si>
  <si>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</si>
  <si>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</si>
  <si>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</si>
  <si>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</si>
  <si>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</si>
  <si>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</si>
  <si>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</si>
  <si>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</si>
  <si>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</si>
  <si>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</si>
  <si>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</si>
  <si>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</si>
  <si>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</si>
  <si>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</si>
  <si>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</si>
  <si>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</si>
  <si>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</si>
  <si>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</si>
  <si>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</si>
  <si>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</si>
  <si>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</si>
  <si>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</si>
  <si>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</si>
  <si>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</si>
  <si>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</si>
  <si>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</si>
  <si>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</si>
  <si>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</si>
  <si>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</si>
  <si>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</si>
  <si>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</si>
  <si>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</si>
  <si>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</si>
  <si>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</si>
  <si>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</si>
  <si>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</si>
  <si>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</si>
  <si>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</si>
  <si>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</si>
  <si>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</si>
  <si>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</si>
  <si>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</si>
  <si>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</si>
  <si>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</si>
  <si>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</si>
  <si>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</si>
  <si>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</si>
  <si>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</si>
  <si>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</si>
  <si>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</si>
  <si>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</si>
  <si>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</si>
  <si>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</si>
  <si>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</si>
  <si>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</si>
  <si>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</si>
  <si>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</si>
  <si>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</si>
  <si>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</si>
  <si>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</si>
  <si>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</si>
  <si>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</si>
  <si>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</si>
  <si>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</si>
  <si>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</si>
  <si>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</si>
  <si>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</si>
  <si>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</si>
  <si>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</si>
  <si>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</si>
  <si>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</si>
  <si>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</si>
  <si>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</si>
  <si>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</si>
  <si>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</si>
  <si>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</si>
  <si>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</si>
  <si>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</si>
  <si>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</si>
  <si>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</si>
  <si>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</si>
  <si>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</si>
  <si>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</si>
  <si>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</si>
  <si>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</si>
  <si>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</si>
  <si>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</si>
  <si>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</si>
  <si>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</si>
  <si>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</si>
  <si>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</si>
  <si>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</si>
  <si>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</si>
  <si>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</si>
  <si>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</si>
  <si>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</si>
  <si>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</si>
  <si>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</si>
  <si>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</si>
  <si>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</si>
  <si>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</si>
  <si>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</si>
  <si>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</si>
  <si>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</si>
  <si>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</si>
  <si>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</si>
  <si>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</si>
  <si>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</si>
  <si>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</si>
  <si>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</si>
  <si>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</si>
  <si>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</si>
  <si>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</si>
  <si>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</si>
  <si>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</si>
  <si>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</si>
  <si>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</si>
  <si>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</si>
  <si>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</si>
  <si>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</si>
  <si>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</si>
  <si>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</si>
  <si>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</si>
  <si>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</si>
  <si>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</si>
  <si>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</si>
  <si>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</si>
  <si>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</si>
  <si>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</si>
  <si>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</si>
  <si>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</si>
  <si>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</si>
  <si>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</si>
  <si>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</si>
  <si>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</si>
  <si>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</si>
  <si>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</si>
  <si>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</si>
  <si>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</si>
  <si>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</si>
  <si>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</si>
  <si>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</si>
  <si>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</si>
  <si>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</si>
  <si>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</si>
  <si>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</si>
  <si>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</si>
  <si>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</si>
  <si>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</si>
  <si>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</si>
  <si>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</si>
  <si>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</si>
  <si>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</si>
  <si>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</si>
  <si>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</si>
  <si>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</si>
  <si>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</si>
  <si>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</si>
  <si>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</si>
  <si>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</si>
  <si>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</si>
  <si>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</si>
  <si>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</si>
  <si>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</si>
  <si>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</si>
  <si>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</si>
  <si>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</si>
  <si>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</si>
  <si>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</si>
  <si>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</si>
  <si>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</si>
  <si>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</si>
  <si>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</si>
  <si>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</si>
  <si>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</si>
  <si>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</si>
  <si>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</si>
  <si>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</si>
  <si>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</si>
  <si>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</si>
  <si>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</si>
  <si>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</si>
  <si>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</si>
  <si>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</si>
  <si>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</si>
  <si>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</si>
  <si>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</si>
  <si>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</si>
  <si>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</si>
  <si>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</si>
  <si>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</si>
  <si>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</si>
  <si>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</si>
  <si>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</si>
  <si>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</si>
  <si>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</si>
  <si>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</si>
  <si>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</si>
  <si>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</si>
  <si>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</si>
  <si>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</si>
  <si>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</si>
  <si>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</si>
  <si>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</si>
  <si>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</si>
  <si>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</si>
  <si>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</si>
  <si>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</si>
  <si>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</si>
  <si>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</si>
  <si>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</si>
  <si>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</si>
  <si>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</si>
  <si>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</si>
  <si>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</si>
  <si>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</si>
  <si>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</si>
  <si>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</si>
  <si>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</si>
  <si>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</si>
  <si>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</si>
  <si>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</si>
  <si>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</si>
  <si>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</si>
  <si>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</si>
  <si>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</si>
  <si>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</si>
  <si>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</si>
  <si>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</si>
  <si>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</si>
  <si>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</si>
  <si>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</si>
  <si>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</si>
  <si>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</si>
  <si>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</si>
  <si>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</si>
  <si>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</si>
  <si>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</si>
  <si>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</si>
  <si>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</si>
  <si>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</si>
  <si>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</si>
  <si>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</si>
  <si>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</si>
  <si>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</si>
  <si>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</si>
  <si>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</si>
  <si>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</si>
  <si>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</si>
  <si>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</si>
  <si>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</si>
  <si>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</si>
  <si>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</si>
  <si>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</si>
  <si>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</si>
  <si>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</si>
  <si>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</si>
  <si>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</si>
  <si>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</si>
  <si>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</si>
  <si>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</si>
  <si>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</si>
  <si>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</si>
  <si>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</si>
  <si>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</si>
  <si>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</si>
  <si>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</si>
  <si>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</si>
  <si>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</si>
  <si>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</si>
  <si>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</si>
  <si>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</si>
  <si>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</si>
  <si>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</si>
  <si>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</si>
  <si>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</si>
  <si>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</si>
  <si>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</si>
  <si>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</si>
  <si>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</si>
  <si>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</si>
  <si>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</si>
  <si>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</si>
  <si>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</si>
  <si>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</si>
  <si>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</si>
  <si>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</si>
  <si>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</si>
  <si>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</si>
  <si>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</si>
  <si>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</si>
  <si>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</si>
  <si>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</si>
  <si>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</si>
  <si>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</si>
  <si>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</si>
  <si>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</si>
  <si>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</si>
  <si>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</si>
  <si>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</si>
  <si>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</si>
  <si>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</si>
  <si>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</si>
  <si>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</si>
  <si>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</si>
  <si>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</si>
  <si>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</si>
  <si>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</si>
  <si>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</si>
  <si>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</si>
  <si>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</si>
  <si>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</si>
  <si>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</si>
  <si>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</si>
  <si>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</si>
  <si>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</si>
  <si>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</si>
  <si>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</si>
  <si>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</si>
  <si>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</si>
  <si>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</si>
  <si>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</si>
  <si>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</si>
  <si>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</si>
  <si>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</si>
  <si>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</si>
  <si>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</si>
  <si>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</si>
  <si>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</si>
  <si>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</si>
  <si>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</si>
  <si>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</si>
  <si>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</si>
  <si>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</si>
  <si>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</si>
  <si>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</si>
  <si>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</si>
  <si>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</si>
  <si>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</si>
  <si>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</si>
  <si>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</si>
  <si>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</si>
  <si>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</si>
  <si>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</si>
  <si>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</si>
  <si>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</si>
  <si>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</si>
  <si>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</si>
  <si>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</si>
  <si>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</si>
  <si>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</si>
  <si>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</si>
  <si>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</si>
  <si>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</si>
  <si>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</si>
  <si>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</si>
  <si>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</si>
  <si>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</si>
  <si>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</si>
  <si>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</si>
  <si>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</si>
  <si>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</si>
  <si>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</si>
  <si>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</si>
  <si>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</si>
  <si>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</si>
  <si>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</si>
  <si>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</si>
  <si>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</si>
  <si>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</si>
  <si>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</si>
  <si>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</si>
  <si>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</si>
  <si>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</si>
  <si>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</si>
  <si>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</si>
  <si>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</si>
  <si>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</si>
  <si>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</si>
  <si>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</si>
  <si>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</si>
  <si>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</si>
  <si>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</si>
  <si>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</si>
  <si>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</si>
  <si>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</si>
  <si>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</si>
  <si>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</si>
  <si>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</si>
  <si>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</si>
  <si>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</si>
  <si>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</si>
  <si>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</si>
  <si>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</si>
  <si>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</si>
  <si>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</si>
  <si>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</si>
  <si>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</si>
  <si>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</si>
  <si>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</si>
  <si>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</si>
  <si>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</si>
  <si>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</si>
  <si>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</si>
  <si>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</si>
  <si>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</si>
  <si>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</si>
  <si>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</si>
  <si>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</si>
  <si>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</si>
  <si>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</si>
  <si>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</si>
  <si>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</si>
  <si>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</si>
  <si>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</si>
  <si>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</si>
  <si>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</si>
  <si>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</si>
  <si>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</si>
  <si>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</si>
  <si>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</si>
  <si>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</si>
  <si>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</si>
  <si>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</si>
  <si>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</si>
  <si>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</si>
  <si>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</si>
  <si>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</si>
  <si>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</si>
  <si>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</si>
  <si>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</si>
  <si>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</si>
  <si>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</si>
  <si>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</si>
  <si>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</si>
  <si>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</si>
  <si>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</si>
  <si>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</si>
  <si>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</si>
  <si>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</si>
  <si>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</si>
  <si>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</si>
  <si>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</si>
  <si>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</si>
  <si>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</si>
  <si>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</si>
  <si>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</si>
  <si>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</si>
  <si>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</si>
  <si>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</si>
  <si>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</si>
  <si>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</si>
  <si>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</si>
  <si>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</si>
  <si>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</si>
  <si>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</si>
  <si>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</si>
  <si>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</si>
  <si>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</si>
  <si>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</si>
  <si>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</si>
  <si>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</si>
  <si>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</si>
  <si>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</si>
  <si>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</si>
  <si>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</si>
  <si>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</si>
  <si>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</si>
  <si>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</si>
  <si>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</si>
  <si>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</si>
  <si>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</si>
  <si>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</si>
  <si>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</si>
  <si>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</si>
  <si>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</si>
  <si>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</si>
  <si>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</si>
  <si>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</si>
  <si>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</si>
  <si>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</si>
  <si>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</si>
  <si>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</si>
  <si>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</si>
  <si>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</si>
  <si>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</si>
  <si>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</si>
  <si>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</si>
  <si>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</si>
  <si>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</si>
  <si>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</si>
  <si>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</si>
  <si>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</si>
  <si>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</si>
  <si>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</si>
  <si>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</si>
  <si>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</si>
  <si>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</si>
  <si>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</si>
  <si>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</si>
  <si>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</si>
  <si>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</si>
  <si>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</si>
  <si>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</si>
  <si>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</si>
  <si>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</si>
  <si>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</si>
  <si>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</si>
  <si>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</si>
  <si>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</si>
  <si>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</si>
  <si>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</si>
  <si>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</si>
  <si>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</si>
  <si>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</si>
  <si>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</si>
  <si>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</si>
  <si>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</si>
  <si>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</si>
  <si>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</si>
  <si>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</si>
  <si>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</si>
  <si>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</si>
  <si>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</si>
  <si>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</si>
  <si>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</si>
  <si>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</si>
  <si>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</si>
  <si>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</si>
  <si>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</si>
  <si>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</si>
  <si>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</si>
  <si>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</si>
  <si>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</si>
  <si>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</si>
  <si>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</si>
  <si>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</si>
  <si>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</si>
  <si>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</si>
  <si>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</si>
  <si>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</si>
  <si>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</si>
  <si>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</si>
  <si>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</si>
  <si>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</si>
  <si>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</si>
  <si>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</si>
  <si>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</si>
  <si>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</si>
  <si>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</si>
  <si>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</si>
  <si>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</si>
  <si>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</si>
  <si>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</si>
  <si>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</si>
  <si>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</si>
  <si>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</si>
  <si>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</si>
  <si>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</si>
  <si>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</si>
  <si>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</si>
  <si>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</si>
  <si>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</si>
  <si>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</si>
  <si>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</si>
  <si>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</si>
  <si>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</si>
  <si>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</si>
  <si>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</si>
  <si>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</si>
  <si>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</si>
  <si>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</si>
  <si>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</si>
  <si>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</si>
  <si>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</si>
  <si>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</si>
  <si>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</si>
  <si>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</si>
  <si>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</si>
  <si>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</si>
  <si>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</si>
  <si>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</si>
  <si>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</si>
  <si>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</si>
  <si>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</si>
  <si>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</si>
  <si>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</si>
  <si>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</si>
  <si>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</si>
  <si>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</si>
  <si>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</si>
  <si>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</si>
  <si>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</si>
  <si>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</si>
  <si>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</si>
  <si>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</si>
  <si>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</si>
  <si>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</si>
  <si>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</si>
  <si>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</si>
  <si>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</si>
  <si>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</si>
  <si>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</si>
  <si>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</si>
  <si>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</si>
  <si>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</si>
  <si>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</si>
  <si>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</si>
  <si>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</si>
  <si>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</si>
  <si>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</si>
  <si>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</si>
  <si>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</si>
  <si>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</si>
  <si>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</si>
  <si>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</si>
  <si>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</si>
  <si>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</si>
  <si>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</si>
  <si>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</si>
  <si>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</si>
  <si>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</si>
  <si>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</si>
  <si>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</si>
  <si>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</si>
  <si>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</si>
  <si>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</si>
  <si>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</si>
  <si>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</si>
  <si>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</si>
  <si>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</si>
  <si>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</si>
  <si>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</si>
  <si>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</si>
  <si>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</si>
  <si>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</si>
  <si>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</si>
  <si>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</si>
  <si>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</si>
  <si>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</si>
  <si>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</si>
  <si>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</si>
  <si>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</si>
  <si>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</si>
  <si>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</si>
  <si>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</si>
  <si>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</si>
  <si>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</si>
  <si>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</si>
  <si>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</si>
  <si>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</si>
  <si>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</si>
  <si>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</si>
  <si>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</si>
  <si>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</si>
  <si>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</si>
  <si>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</si>
  <si>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</si>
  <si>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</si>
  <si>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</si>
  <si>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</si>
  <si>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</si>
  <si>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</si>
  <si>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</si>
  <si>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</si>
  <si>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</si>
  <si>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</si>
  <si>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</si>
  <si>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</si>
  <si>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</si>
  <si>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</si>
  <si>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</si>
  <si>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</si>
  <si>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</si>
  <si>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</si>
  <si>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</si>
  <si>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</si>
  <si>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</si>
  <si>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</si>
  <si>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</si>
  <si>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</si>
  <si>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</si>
  <si>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</si>
  <si>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</si>
  <si>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</si>
  <si>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</si>
  <si>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</si>
  <si>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</si>
  <si>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</si>
  <si>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</si>
  <si>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</si>
  <si>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</si>
  <si>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</si>
  <si>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</si>
  <si>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</si>
  <si>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</si>
  <si>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</si>
  <si>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</si>
  <si>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</si>
  <si>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</si>
  <si>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</si>
  <si>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</si>
  <si>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</si>
  <si>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</si>
  <si>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</si>
  <si>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</si>
  <si>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</si>
  <si>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</si>
  <si>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</si>
  <si>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</si>
  <si>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</si>
  <si>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</si>
  <si>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</si>
  <si>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</si>
  <si>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</si>
  <si>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</si>
  <si>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</si>
  <si>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</si>
  <si>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</si>
  <si>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</si>
  <si>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</si>
  <si>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</si>
  <si>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</si>
  <si>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</si>
  <si>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</si>
  <si>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</si>
  <si>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</si>
  <si>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</si>
  <si>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</si>
  <si>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</si>
  <si>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</si>
  <si>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</si>
  <si>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</si>
  <si>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</si>
  <si>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</si>
  <si>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</si>
  <si>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</si>
  <si>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</si>
  <si>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</si>
  <si>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</si>
  <si>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</si>
  <si>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</si>
  <si>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</si>
  <si>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</si>
  <si>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</si>
  <si>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</si>
  <si>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</si>
  <si>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</si>
  <si>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</si>
  <si>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</si>
  <si>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</si>
  <si>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</si>
  <si>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</si>
  <si>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</si>
  <si>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</si>
  <si>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</si>
  <si>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</si>
  <si>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</si>
  <si>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</si>
  <si>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</si>
  <si>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</si>
  <si>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</si>
  <si>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</si>
  <si>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</si>
  <si>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</si>
  <si>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</si>
  <si>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</si>
  <si>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</si>
  <si>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</si>
  <si>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</si>
  <si>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</si>
  <si>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</si>
  <si>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</si>
  <si>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</si>
  <si>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</si>
  <si>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</si>
  <si>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</si>
  <si>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</si>
  <si>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</si>
  <si>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</si>
  <si>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</si>
  <si>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</si>
  <si>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</si>
  <si>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</si>
  <si>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</si>
  <si>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</si>
  <si>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</si>
  <si>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</si>
  <si>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</si>
  <si>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</si>
  <si>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</si>
  <si>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</si>
  <si>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</si>
  <si>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</si>
  <si>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</si>
  <si>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</si>
  <si>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</si>
  <si>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</si>
  <si>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</si>
  <si>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</si>
  <si>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</si>
  <si>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</si>
  <si>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</si>
  <si>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</si>
  <si>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</si>
  <si>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</si>
  <si>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</si>
  <si>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</si>
  <si>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</si>
  <si>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</si>
  <si>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</si>
  <si>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</si>
  <si>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</si>
  <si>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</si>
  <si>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</si>
  <si>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</si>
  <si>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</si>
  <si>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</si>
  <si>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</si>
  <si>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</si>
  <si>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</si>
  <si>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</si>
  <si>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</si>
  <si>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</si>
  <si>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</si>
  <si>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</si>
  <si>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</si>
  <si>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</si>
  <si>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</si>
  <si>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</si>
  <si>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</si>
  <si>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</si>
  <si>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</si>
  <si>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</si>
  <si>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</si>
  <si>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</si>
  <si>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</si>
  <si>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</si>
  <si>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</si>
  <si>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</si>
  <si>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</si>
  <si>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</si>
  <si>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</si>
  <si>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</si>
  <si>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</si>
  <si>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</si>
  <si>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</si>
  <si>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</si>
  <si>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</si>
  <si>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</si>
  <si>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</si>
  <si>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</si>
  <si>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</si>
  <si>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</si>
  <si>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</si>
  <si>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</si>
  <si>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</si>
  <si>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</si>
  <si>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</si>
  <si>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</si>
  <si>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</si>
  <si>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</si>
  <si>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</si>
  <si>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</si>
  <si>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</si>
  <si>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</si>
  <si>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</si>
  <si>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</si>
  <si>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</si>
  <si>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</si>
  <si>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</si>
  <si>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</si>
  <si>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</si>
  <si>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</si>
  <si>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</si>
  <si>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</si>
  <si>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</si>
  <si>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</si>
  <si>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</si>
  <si>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</si>
  <si>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</si>
  <si>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</si>
  <si>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</si>
  <si>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</si>
  <si>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</si>
  <si>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</si>
  <si>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</si>
  <si>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</si>
  <si>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</si>
  <si>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</si>
  <si>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</si>
  <si>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</si>
  <si>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</si>
  <si>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</si>
  <si>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</si>
  <si>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</si>
  <si>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</si>
  <si>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</si>
  <si>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</si>
  <si>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</si>
  <si>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</si>
  <si>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</si>
  <si>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</si>
  <si>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</si>
  <si>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</si>
  <si>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</si>
  <si>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</si>
  <si>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</si>
  <si>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</si>
  <si>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</si>
  <si>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</si>
  <si>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</si>
  <si>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</si>
  <si>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</si>
  <si>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</si>
  <si>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</si>
  <si>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</si>
  <si>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</si>
  <si>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</si>
  <si>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</si>
  <si>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</si>
  <si>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</si>
  <si>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</si>
  <si>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</si>
  <si>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</si>
  <si>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</si>
  <si>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</si>
  <si>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</si>
  <si>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</si>
  <si>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</si>
  <si>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</si>
  <si>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</si>
  <si>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</si>
  <si>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</si>
  <si>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</si>
  <si>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</si>
  <si>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</si>
  <si>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</si>
  <si>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</si>
  <si>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</si>
  <si>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</si>
  <si>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</si>
  <si>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</si>
  <si>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</si>
  <si>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</si>
  <si>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</si>
  <si>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</si>
  <si>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</si>
  <si>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</si>
  <si>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</si>
  <si>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</si>
  <si>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</si>
  <si>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</si>
  <si>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</si>
  <si>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</si>
  <si>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</si>
  <si>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</si>
  <si>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</si>
  <si>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</si>
  <si>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</si>
  <si>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</si>
  <si>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</si>
  <si>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</si>
  <si>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</si>
  <si>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</si>
  <si>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</si>
  <si>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</si>
  <si>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</si>
  <si>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</si>
  <si>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</si>
  <si>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</si>
  <si>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</si>
  <si>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</si>
  <si>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</si>
  <si>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</si>
  <si>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</si>
  <si>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</si>
  <si>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</si>
  <si>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</si>
  <si>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</si>
  <si>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</si>
  <si>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</si>
  <si>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</si>
  <si>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</si>
  <si>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</si>
  <si>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</si>
  <si>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</si>
  <si>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</si>
  <si>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</si>
  <si>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</si>
  <si>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</si>
  <si>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</si>
  <si>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</si>
  <si>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</si>
  <si>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</si>
  <si>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</si>
  <si>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</si>
  <si>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</si>
  <si>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</si>
  <si>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</si>
  <si>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</si>
  <si>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</si>
  <si>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</si>
  <si>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</si>
  <si>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</si>
  <si>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</si>
  <si>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</si>
  <si>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</si>
  <si>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</si>
  <si>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</si>
  <si>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</si>
  <si>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</si>
  <si>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</si>
  <si>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</si>
  <si>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</si>
  <si>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</si>
  <si>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</si>
  <si>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</si>
  <si>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</si>
  <si>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</si>
  <si>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</si>
  <si>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</si>
  <si>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</si>
  <si>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</si>
  <si>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</si>
  <si>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</si>
  <si>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</si>
  <si>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</si>
  <si>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</si>
  <si>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</si>
  <si>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</si>
  <si>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</si>
  <si>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</si>
  <si>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</si>
  <si>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</si>
  <si>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</si>
  <si>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</si>
  <si>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</si>
  <si>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</si>
  <si>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</si>
  <si>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</si>
  <si>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</si>
  <si>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</si>
  <si>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</si>
  <si>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</si>
  <si>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</si>
  <si>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</si>
  <si>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</si>
  <si>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</si>
  <si>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</si>
  <si>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</si>
  <si>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</si>
  <si>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</si>
  <si>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</si>
  <si>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</si>
  <si>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</si>
  <si>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</si>
  <si>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</si>
  <si>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</si>
  <si>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</si>
  <si>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</si>
  <si>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</si>
  <si>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</si>
  <si>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</si>
  <si>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</si>
  <si>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</si>
  <si>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</si>
  <si>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</si>
  <si>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</si>
  <si>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</si>
  <si>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</si>
  <si>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</si>
  <si>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</si>
  <si>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</si>
  <si>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</si>
  <si>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</si>
  <si>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</si>
  <si>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</si>
  <si>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</si>
  <si>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</si>
  <si>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</si>
  <si>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</si>
  <si>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</si>
  <si>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</si>
  <si>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</si>
  <si>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</si>
  <si>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</si>
  <si>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</si>
  <si>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</si>
  <si>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</si>
  <si>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</si>
  <si>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</si>
  <si>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</si>
  <si>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</si>
  <si>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</si>
  <si>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</si>
  <si>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</si>
  <si>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</si>
  <si>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</si>
  <si>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</si>
  <si>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</si>
  <si>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</si>
  <si>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</si>
  <si>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</si>
  <si>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</si>
  <si>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</si>
  <si>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</si>
  <si>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</si>
  <si>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</si>
  <si>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</si>
  <si>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</si>
  <si>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</si>
  <si>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</si>
  <si>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</si>
  <si>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</si>
  <si>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</si>
  <si>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</si>
  <si>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</si>
  <si>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</si>
  <si>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</si>
  <si>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</si>
  <si>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</si>
  <si>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</si>
  <si>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</si>
  <si>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</si>
  <si>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</si>
  <si>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</si>
  <si>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</si>
  <si>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</si>
  <si>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</si>
  <si>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</si>
  <si>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</si>
  <si>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</si>
  <si>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</si>
  <si>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</si>
  <si>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</si>
  <si>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</si>
  <si>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</si>
  <si>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</si>
  <si>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</si>
  <si>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</si>
  <si>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</si>
  <si>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</si>
  <si>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</si>
  <si>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</si>
  <si>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</si>
  <si>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</si>
  <si>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</si>
  <si>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</si>
  <si>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</si>
  <si>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</si>
  <si>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</si>
  <si>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</si>
  <si>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</si>
  <si>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</si>
  <si>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</si>
  <si>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</si>
  <si>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</si>
  <si>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</si>
  <si>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</si>
  <si>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</si>
  <si>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</si>
  <si>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</si>
  <si>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</si>
  <si>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</si>
  <si>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</si>
  <si>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</si>
  <si>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</si>
  <si>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</si>
  <si>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</si>
  <si>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</si>
  <si>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</si>
  <si>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</si>
  <si>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</si>
  <si>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</si>
  <si>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</si>
  <si>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</si>
  <si>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</si>
  <si>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</si>
  <si>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</si>
  <si>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</si>
  <si>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</si>
  <si>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</si>
  <si>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</si>
  <si>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</si>
  <si>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</si>
  <si>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</si>
  <si>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</si>
  <si>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</si>
  <si>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</si>
  <si>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</si>
  <si>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</si>
  <si>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</si>
  <si>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</si>
  <si>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</si>
  <si>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</si>
  <si>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</si>
  <si>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</si>
  <si>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</si>
  <si>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</si>
  <si>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</si>
  <si>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</si>
  <si>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</si>
  <si>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</si>
  <si>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</si>
  <si>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</si>
  <si>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</si>
  <si>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</si>
  <si>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</si>
  <si>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</si>
  <si>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</si>
  <si>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</si>
  <si>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</si>
  <si>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</si>
  <si>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</si>
  <si>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</si>
  <si>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</si>
  <si>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</si>
  <si>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</si>
  <si>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</si>
  <si>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</si>
  <si>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</si>
  <si>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</si>
  <si>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</si>
  <si>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</si>
  <si>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</si>
  <si>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</si>
  <si>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</si>
  <si>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</si>
  <si>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</si>
  <si>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</si>
  <si>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</si>
  <si>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</si>
  <si>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</si>
  <si>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</si>
  <si>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</si>
  <si>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</si>
  <si>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</si>
  <si>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</si>
  <si>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</si>
  <si>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</si>
  <si>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</si>
  <si>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</si>
  <si>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</si>
  <si>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</si>
  <si>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</si>
  <si>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</si>
  <si>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</si>
  <si>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</si>
  <si>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</si>
  <si>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</si>
  <si>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</si>
  <si>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</si>
  <si>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</si>
  <si>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</si>
  <si>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</si>
  <si>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</si>
  <si>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</si>
  <si>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</si>
  <si>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</si>
  <si>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</si>
  <si>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</si>
  <si>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</si>
  <si>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</si>
  <si>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</si>
  <si>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</si>
  <si>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</si>
  <si>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</si>
  <si>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</si>
  <si>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</si>
  <si>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</si>
  <si>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</si>
  <si>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</si>
  <si>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</si>
  <si>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</si>
  <si>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</si>
  <si>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</si>
  <si>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</si>
  <si>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</si>
  <si>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</si>
  <si>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</si>
  <si>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</si>
  <si>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</si>
  <si>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</si>
  <si>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</si>
  <si>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</si>
  <si>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</si>
  <si>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</si>
  <si>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</si>
  <si>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</si>
  <si>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</si>
  <si>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</si>
  <si>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</si>
  <si>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</si>
  <si>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</si>
  <si>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</si>
  <si>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</si>
  <si>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</si>
  <si>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</si>
  <si>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</si>
  <si>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</si>
  <si>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</si>
  <si>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</si>
  <si>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</si>
  <si>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</si>
  <si>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</si>
  <si>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</si>
  <si>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</si>
  <si>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</si>
  <si>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</si>
  <si>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</si>
  <si>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</si>
  <si>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</si>
  <si>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</si>
  <si>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</si>
  <si>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</si>
  <si>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</si>
  <si>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</si>
  <si>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</si>
  <si>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</si>
  <si>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</si>
  <si>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</si>
  <si>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</si>
  <si>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</si>
  <si>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</si>
  <si>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</si>
  <si>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</si>
  <si>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</si>
  <si>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</si>
  <si>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</si>
  <si>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</si>
  <si>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</si>
  <si>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</si>
  <si>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</si>
  <si>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</si>
  <si>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</si>
  <si>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</si>
  <si>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</si>
  <si>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</si>
  <si>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</si>
  <si>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</si>
  <si>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</si>
  <si>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</si>
  <si>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</si>
  <si>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</si>
  <si>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</si>
  <si>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</si>
  <si>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</si>
  <si>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</si>
  <si>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</si>
  <si>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</si>
  <si>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</si>
  <si>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</si>
  <si>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</si>
  <si>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</si>
  <si>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</si>
  <si>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</si>
  <si>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</si>
  <si>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</si>
  <si>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</si>
  <si>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</si>
  <si>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</si>
  <si>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</si>
  <si>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</si>
  <si>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</si>
  <si>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</si>
  <si>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</si>
  <si>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</si>
  <si>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</si>
  <si>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</si>
  <si>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</si>
  <si>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</si>
  <si>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</si>
  <si>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</si>
  <si>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</si>
  <si>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</si>
  <si>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</si>
  <si>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</si>
  <si>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</si>
  <si>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</si>
  <si>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</si>
  <si>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</si>
  <si>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</si>
  <si>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</si>
  <si>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</si>
  <si>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</si>
  <si>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</si>
  <si>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</si>
  <si>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</si>
  <si>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</si>
  <si>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</si>
  <si>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</si>
  <si>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</si>
  <si>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</si>
  <si>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</si>
  <si>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</si>
  <si>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</si>
  <si>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</si>
  <si>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</si>
  <si>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</si>
  <si>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</si>
  <si>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</si>
  <si>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</si>
  <si>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</si>
  <si>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</si>
  <si>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</si>
  <si>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</si>
  <si>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</si>
  <si>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</si>
  <si>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</si>
  <si>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</si>
  <si>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</si>
  <si>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</si>
  <si>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</si>
  <si>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</si>
  <si>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</si>
  <si>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</si>
  <si>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</si>
  <si>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</si>
  <si>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</si>
  <si>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</si>
  <si>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</si>
  <si>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</si>
  <si>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</si>
  <si>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</si>
  <si>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</si>
  <si>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</si>
  <si>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</si>
  <si>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</si>
  <si>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</si>
  <si>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</si>
  <si>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</si>
  <si>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</si>
  <si>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</si>
  <si>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</si>
  <si>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</si>
  <si>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</si>
  <si>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</si>
  <si>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</si>
  <si>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</si>
  <si>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</si>
  <si>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</si>
  <si>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</si>
  <si>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</si>
  <si>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</si>
  <si>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</si>
  <si>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</si>
  <si>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</si>
  <si>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</si>
  <si>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</si>
  <si>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</si>
  <si>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</si>
  <si>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</si>
  <si>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</si>
  <si>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</si>
  <si>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</si>
  <si>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</si>
  <si>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</si>
  <si>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</si>
  <si>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</si>
  <si>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</si>
  <si>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</si>
  <si>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</si>
  <si>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</si>
  <si>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</si>
  <si>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</si>
  <si>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</si>
  <si>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</si>
  <si>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</si>
  <si>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</si>
  <si>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</si>
  <si>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</si>
  <si>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</si>
  <si>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</si>
  <si>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</si>
  <si>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</si>
  <si>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</si>
  <si>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</si>
  <si>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</si>
  <si>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</si>
  <si>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</si>
  <si>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</si>
  <si>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</si>
  <si>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</si>
  <si>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</si>
  <si>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</si>
  <si>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</si>
  <si>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</si>
  <si>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</si>
  <si>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</si>
  <si>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</si>
  <si>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</si>
  <si>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</si>
  <si>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</si>
  <si>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</si>
  <si>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</si>
  <si>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</si>
  <si>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</si>
  <si>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</si>
  <si>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</si>
  <si>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</si>
  <si>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</si>
  <si>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</si>
  <si>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</si>
  <si>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</si>
  <si>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</si>
  <si>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</si>
  <si>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</si>
  <si>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</si>
  <si>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</si>
  <si>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</si>
  <si>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</si>
  <si>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</si>
  <si>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</si>
  <si>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</si>
  <si>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</si>
  <si>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</si>
  <si>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</si>
  <si>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</si>
  <si>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</si>
  <si>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</si>
  <si>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</si>
  <si>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</si>
  <si>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</si>
  <si>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</si>
  <si>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</si>
  <si>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</si>
  <si>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</si>
  <si>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</si>
  <si>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</si>
  <si>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</si>
  <si>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</si>
  <si>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</si>
  <si>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</si>
  <si>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</si>
  <si>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</si>
  <si>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</si>
  <si>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</si>
  <si>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</si>
  <si>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</si>
  <si>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</si>
  <si>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</si>
  <si>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</si>
  <si>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</si>
  <si>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</si>
  <si>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</si>
  <si>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</si>
  <si>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</si>
  <si>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</si>
  <si>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</si>
  <si>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</si>
  <si>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</si>
  <si>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</si>
  <si>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</si>
  <si>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</si>
  <si>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</si>
  <si>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</si>
  <si>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</si>
  <si>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</si>
  <si>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</si>
  <si>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</si>
  <si>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</si>
  <si>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</si>
  <si>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</si>
  <si>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</si>
  <si>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</si>
  <si>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</si>
  <si>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</si>
  <si>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</si>
  <si>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</si>
  <si>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</si>
  <si>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</si>
  <si>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</si>
  <si>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</si>
  <si>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</si>
  <si>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</si>
  <si>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</si>
  <si>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</si>
  <si>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</si>
  <si>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</si>
  <si>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</si>
  <si>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</si>
  <si>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</si>
  <si>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</si>
  <si>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</si>
  <si>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</si>
  <si>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</si>
  <si>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</si>
  <si>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</si>
  <si>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</si>
  <si>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</si>
  <si>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</si>
  <si>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</si>
  <si>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</si>
  <si>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</si>
  <si>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</si>
  <si>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</si>
  <si>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</si>
  <si>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</si>
  <si>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</si>
  <si>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</si>
  <si>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</si>
  <si>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</si>
  <si>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</si>
  <si>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</si>
  <si>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</si>
  <si>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</si>
  <si>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</si>
  <si>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</si>
  <si>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</si>
  <si>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</si>
  <si>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</si>
  <si>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</si>
  <si>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</si>
  <si>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</si>
  <si>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</si>
  <si>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</si>
  <si>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</si>
  <si>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</si>
  <si>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</si>
  <si>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</si>
  <si>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</si>
  <si>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</si>
  <si>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</si>
  <si>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</si>
  <si>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</si>
  <si>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</si>
  <si>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</si>
  <si>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</si>
  <si>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</si>
  <si>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</si>
  <si>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</si>
  <si>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</si>
  <si>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</si>
  <si>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</si>
  <si>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</si>
  <si>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</si>
  <si>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</si>
  <si>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</si>
  <si>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</si>
  <si>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</si>
  <si>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</si>
  <si>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</si>
  <si>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</si>
  <si>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</si>
  <si>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</si>
  <si>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</si>
  <si>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</si>
  <si>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</si>
  <si>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</si>
  <si>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</si>
  <si>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</si>
  <si>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</si>
  <si>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</si>
  <si>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</si>
  <si>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</si>
  <si>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</si>
  <si>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</si>
  <si>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</si>
  <si>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</si>
  <si>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</si>
  <si>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</si>
  <si>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</si>
  <si>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</si>
  <si>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</si>
  <si>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</si>
  <si>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</si>
  <si>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</si>
  <si>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</si>
  <si>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</si>
  <si>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</si>
  <si>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</si>
  <si>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</si>
  <si>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</si>
  <si>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</si>
  <si>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</si>
  <si>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</si>
  <si>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</si>
  <si>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</si>
  <si>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</si>
  <si>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</si>
  <si>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</si>
  <si>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</si>
  <si>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</si>
  <si>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</si>
  <si>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</si>
  <si>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</si>
  <si>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</si>
  <si>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</si>
  <si>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</si>
  <si>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</si>
  <si>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</si>
  <si>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</si>
  <si>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</si>
  <si>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</si>
  <si>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</si>
  <si>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</si>
  <si>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</si>
  <si>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</si>
  <si>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</si>
  <si>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</si>
  <si>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</si>
  <si>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</si>
  <si>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</si>
  <si>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</si>
  <si>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</si>
  <si>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</si>
  <si>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</si>
  <si>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</si>
  <si>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</si>
  <si>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</si>
  <si>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</si>
  <si>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</si>
  <si>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</si>
  <si>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</si>
  <si>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</si>
  <si>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</si>
  <si>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</si>
  <si>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</si>
  <si>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</si>
  <si>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</si>
  <si>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</si>
  <si>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</si>
  <si>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</si>
  <si>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</si>
  <si>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</si>
  <si>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</si>
  <si>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</si>
  <si>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</si>
  <si>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</si>
  <si>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</si>
  <si>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</si>
  <si>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</si>
  <si>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</si>
  <si>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</si>
  <si>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</si>
  <si>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</si>
  <si>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</si>
  <si>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</si>
  <si>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</si>
  <si>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</si>
  <si>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</si>
  <si>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</si>
  <si>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</si>
  <si>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</si>
  <si>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</si>
  <si>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</si>
  <si>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</si>
  <si>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</si>
  <si>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</si>
  <si>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</si>
  <si>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</si>
  <si>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</si>
  <si>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</si>
  <si>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</si>
  <si>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</si>
  <si>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</si>
  <si>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</si>
  <si>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</si>
  <si>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</si>
  <si>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</si>
  <si>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</si>
  <si>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</si>
  <si>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</si>
  <si>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</si>
  <si>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</si>
  <si>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</si>
  <si>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</si>
  <si>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</si>
  <si>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</si>
  <si>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</si>
  <si>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</si>
  <si>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</si>
  <si>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</si>
  <si>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</si>
  <si>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</si>
  <si>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</si>
  <si>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</si>
  <si>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</si>
  <si>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</si>
  <si>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</si>
  <si>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</si>
  <si>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</si>
  <si>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</si>
  <si>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</si>
  <si>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</si>
  <si>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</si>
  <si>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</si>
  <si>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</si>
  <si>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</si>
  <si>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</si>
  <si>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</si>
  <si>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</si>
  <si>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</si>
  <si>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</si>
  <si>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</si>
  <si>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</si>
  <si>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</si>
  <si>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</si>
  <si>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</si>
  <si>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</si>
  <si>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</si>
  <si>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</si>
  <si>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</si>
  <si>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</si>
  <si>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</si>
  <si>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</si>
  <si>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</si>
  <si>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</si>
  <si>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</si>
  <si>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</si>
  <si>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</si>
  <si>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</si>
  <si>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</si>
  <si>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</si>
  <si>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</si>
  <si>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</si>
  <si>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</si>
  <si>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</si>
  <si>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</si>
  <si>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</si>
  <si>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</si>
  <si>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</si>
  <si>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</si>
  <si>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</si>
  <si>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</si>
  <si>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</si>
  <si>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</si>
  <si>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</si>
  <si>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</si>
  <si>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</si>
  <si>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</si>
  <si>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</si>
  <si>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</si>
  <si>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</si>
  <si>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</si>
  <si>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</si>
  <si>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</si>
  <si>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</si>
  <si>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</si>
  <si>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</si>
  <si>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</si>
  <si>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</si>
  <si>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</si>
  <si>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</si>
  <si>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</si>
  <si>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</si>
  <si>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</si>
  <si>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</si>
  <si>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</si>
  <si>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</si>
  <si>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</si>
  <si>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</si>
  <si>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</si>
  <si>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</si>
  <si>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</si>
  <si>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</si>
  <si>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</si>
  <si>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</si>
  <si>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</si>
  <si>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</si>
  <si>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</si>
  <si>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</si>
  <si>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</si>
  <si>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</si>
  <si>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</si>
  <si>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</si>
  <si>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</si>
  <si>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</si>
  <si>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</si>
  <si>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</si>
  <si>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</si>
  <si>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</si>
  <si>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</si>
  <si>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</si>
  <si>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</si>
  <si>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</si>
  <si>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</si>
  <si>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</si>
  <si>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</si>
  <si>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</si>
  <si>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</si>
  <si>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</si>
  <si>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</si>
  <si>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</si>
  <si>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</si>
  <si>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</si>
  <si>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</si>
  <si>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</si>
  <si>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</si>
  <si>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</si>
  <si>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</si>
  <si>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</si>
  <si>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</si>
  <si>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</si>
  <si>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</si>
  <si>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</si>
  <si>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</si>
  <si>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</si>
  <si>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</si>
  <si>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</si>
  <si>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</si>
  <si>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</si>
  <si>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</si>
  <si>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</si>
  <si>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</si>
  <si>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</si>
  <si>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</si>
  <si>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</si>
  <si>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</si>
  <si>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</si>
  <si>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</si>
  <si>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</si>
  <si>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</si>
  <si>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</si>
  <si>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</si>
  <si>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</si>
  <si>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</si>
  <si>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</si>
  <si>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</si>
  <si>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</si>
  <si>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</si>
  <si>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</si>
  <si>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</si>
  <si>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</si>
  <si>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</si>
  <si>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</si>
  <si>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</si>
  <si>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</si>
  <si>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</si>
  <si>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</si>
  <si>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</si>
  <si>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</si>
  <si>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</si>
  <si>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</si>
  <si>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</si>
  <si>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</si>
  <si>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</si>
  <si>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</si>
  <si>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</si>
  <si>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</si>
  <si>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</si>
  <si>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</si>
  <si>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</si>
  <si>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</si>
  <si>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</si>
  <si>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</si>
  <si>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</si>
  <si>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</si>
  <si>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</si>
  <si>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</si>
  <si>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</si>
  <si>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</si>
  <si>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</si>
  <si>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</si>
  <si>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</si>
  <si>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</si>
  <si>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</si>
  <si>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</si>
  <si>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</si>
  <si>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</si>
  <si>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</si>
  <si>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</si>
  <si>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</si>
  <si>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</si>
  <si>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</si>
  <si>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</si>
  <si>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</si>
  <si>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</si>
  <si>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</si>
  <si>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</si>
  <si>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</si>
  <si>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</si>
  <si>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</si>
  <si>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</si>
  <si>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</si>
  <si>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</si>
  <si>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</si>
  <si>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</si>
  <si>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</si>
  <si>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</si>
  <si>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</si>
  <si>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</si>
  <si>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</si>
  <si>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</si>
  <si>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</si>
  <si>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</si>
  <si>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</si>
  <si>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</si>
  <si>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</si>
  <si>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</si>
  <si>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</si>
  <si>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</si>
  <si>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</si>
  <si>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</si>
  <si>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</si>
  <si>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</si>
  <si>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</si>
  <si>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</si>
  <si>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</si>
  <si>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</si>
  <si>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</si>
  <si>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</si>
  <si>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</si>
  <si>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</si>
  <si>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</si>
  <si>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</si>
  <si>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</si>
  <si>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</si>
  <si>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</si>
  <si>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</si>
  <si>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</si>
  <si>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</si>
  <si>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</si>
  <si>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</si>
  <si>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</si>
  <si>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</si>
  <si>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</si>
  <si>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</si>
  <si>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</si>
  <si>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</si>
  <si>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</si>
  <si>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</si>
  <si>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</si>
  <si>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</si>
  <si>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</si>
  <si>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</si>
  <si>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</si>
  <si>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</si>
  <si>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</si>
  <si>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</si>
  <si>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</si>
  <si>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</si>
  <si>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</si>
  <si>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</si>
  <si>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</si>
  <si>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</si>
  <si>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</si>
  <si>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</si>
  <si>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</si>
  <si>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</si>
  <si>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</si>
  <si>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</si>
  <si>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</si>
  <si>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</si>
  <si>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</si>
  <si>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</si>
  <si>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</si>
  <si>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</si>
  <si>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</si>
  <si>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</si>
  <si>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</si>
  <si>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</si>
  <si>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</si>
  <si>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</si>
  <si>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</si>
  <si>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</si>
  <si>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</si>
  <si>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</si>
  <si>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</si>
  <si>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</si>
  <si>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</si>
  <si>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</si>
  <si>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</si>
  <si>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</si>
  <si>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</si>
  <si>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</si>
  <si>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</si>
  <si>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</si>
  <si>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</si>
  <si>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</si>
  <si>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</si>
  <si>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</si>
  <si>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</si>
  <si>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</si>
  <si>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</si>
  <si>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</si>
  <si>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</si>
  <si>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</si>
  <si>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</si>
  <si>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</si>
  <si>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</si>
  <si>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</si>
  <si>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</si>
  <si>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</si>
  <si>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</si>
  <si>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</si>
  <si>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</si>
  <si>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</si>
  <si>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</si>
  <si>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</si>
  <si>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</si>
  <si>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</si>
  <si>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</si>
  <si>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</si>
  <si>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</si>
  <si>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</si>
  <si>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</si>
  <si>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</si>
  <si>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</si>
  <si>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</si>
  <si>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</si>
  <si>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</si>
  <si>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</si>
  <si>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</si>
  <si>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</si>
  <si>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</si>
  <si>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</si>
  <si>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</si>
  <si>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</si>
  <si>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</si>
  <si>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</si>
  <si>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</si>
  <si>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</si>
  <si>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</si>
  <si>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</si>
  <si>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</si>
  <si>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</si>
  <si>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</si>
  <si>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</si>
  <si>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</si>
  <si>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</si>
  <si>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</si>
  <si>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</si>
  <si>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</si>
  <si>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</si>
  <si>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</si>
  <si>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</si>
  <si>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</si>
  <si>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</si>
  <si>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</si>
  <si>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</si>
  <si>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</si>
  <si>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</si>
  <si>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</si>
  <si>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</si>
  <si>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</si>
  <si>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</si>
  <si>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</si>
  <si>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</si>
  <si>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</si>
  <si>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</si>
  <si>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</si>
  <si>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</si>
  <si>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</si>
  <si>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</si>
  <si>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</si>
  <si>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</si>
  <si>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</si>
  <si>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</si>
  <si>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</si>
  <si>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</si>
  <si>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</si>
  <si>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</si>
  <si>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</si>
  <si>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</si>
  <si>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</si>
  <si>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</si>
  <si>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</si>
  <si>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</si>
  <si>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</si>
  <si>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</si>
  <si>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</si>
  <si>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</si>
  <si>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</si>
  <si>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</si>
  <si>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</si>
  <si>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</si>
  <si>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</si>
  <si>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</si>
  <si>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</si>
  <si>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</si>
  <si>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</si>
  <si>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</si>
  <si>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</si>
  <si>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</si>
  <si>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</si>
  <si>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</si>
  <si>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</si>
  <si>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</si>
  <si>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</si>
  <si>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</si>
  <si>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</si>
  <si>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</si>
  <si>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</si>
  <si>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</si>
  <si>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</si>
  <si>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</si>
  <si>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</si>
  <si>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</si>
  <si>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</si>
  <si>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</si>
  <si>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</si>
  <si>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</si>
  <si>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</si>
  <si>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</si>
  <si>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</si>
  <si>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</si>
  <si>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</si>
  <si>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</si>
  <si>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</si>
  <si>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</si>
  <si>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</si>
  <si>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</si>
  <si>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</si>
  <si>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</si>
  <si>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</si>
  <si>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</si>
  <si>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</si>
  <si>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</si>
  <si>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</si>
  <si>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</si>
  <si>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</si>
  <si>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</si>
  <si>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</si>
  <si>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</si>
  <si>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</si>
  <si>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</si>
  <si>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</si>
  <si>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</si>
  <si>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</si>
  <si>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</si>
  <si>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</si>
  <si>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</si>
  <si>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</si>
  <si>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</si>
  <si>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</si>
  <si>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</si>
  <si>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</si>
  <si>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</si>
  <si>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</si>
  <si>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</si>
  <si>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</si>
  <si>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</si>
  <si>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</si>
  <si>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</si>
  <si>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</si>
  <si>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</si>
  <si>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</si>
  <si>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</si>
  <si>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</si>
  <si>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</si>
  <si>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</si>
  <si>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</si>
  <si>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</si>
  <si>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</si>
  <si>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</si>
  <si>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</si>
  <si>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</si>
  <si>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</si>
  <si>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</si>
  <si>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</si>
  <si>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</si>
  <si>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</si>
  <si>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</si>
  <si>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</si>
  <si>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</si>
  <si>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</si>
  <si>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</si>
  <si>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</si>
  <si>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</si>
  <si>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</si>
  <si>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</si>
  <si>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</si>
  <si>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</si>
  <si>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</si>
  <si>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</si>
  <si>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</si>
  <si>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</si>
  <si>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</si>
  <si>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</si>
  <si>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</si>
  <si>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</si>
  <si>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</si>
  <si>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</si>
  <si>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</si>
  <si>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</si>
  <si>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</si>
  <si>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</si>
  <si>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</si>
  <si>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</si>
  <si>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</si>
  <si>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</si>
  <si>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</si>
  <si>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</si>
  <si>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</si>
  <si>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</si>
  <si>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</si>
  <si>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</si>
  <si>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</si>
  <si>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</si>
  <si>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</si>
  <si>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</si>
  <si>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</si>
  <si>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</si>
  <si>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</si>
  <si>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</si>
  <si>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</si>
  <si>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</si>
  <si>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</si>
  <si>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</si>
  <si>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</si>
  <si>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</si>
  <si>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</si>
  <si>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</si>
  <si>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</si>
  <si>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</si>
  <si>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</si>
  <si>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</si>
  <si>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</si>
  <si>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</si>
  <si>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</si>
  <si>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</si>
  <si>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</si>
  <si>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</si>
  <si>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</si>
  <si>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</si>
  <si>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</si>
  <si>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</si>
  <si>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</si>
  <si>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</si>
  <si>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</si>
  <si>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</si>
  <si>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</si>
  <si>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</si>
  <si>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</si>
  <si>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</si>
  <si>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</si>
  <si>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</si>
  <si>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</si>
  <si>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</si>
  <si>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</si>
  <si>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</si>
  <si>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</si>
  <si>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</si>
  <si>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</si>
  <si>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</si>
  <si>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</si>
  <si>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</si>
  <si>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</si>
  <si>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</si>
  <si>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</si>
  <si>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</si>
  <si>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</si>
  <si>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</si>
  <si>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</si>
  <si>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</si>
  <si>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</si>
  <si>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</si>
  <si>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</si>
  <si>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</si>
  <si>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</si>
  <si>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</si>
  <si>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</si>
  <si>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</si>
  <si>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</si>
  <si>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</si>
  <si>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</si>
  <si>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</si>
  <si>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</si>
  <si>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</si>
  <si>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</si>
  <si>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</si>
  <si>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</si>
  <si>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</si>
  <si>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</si>
  <si>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</si>
  <si>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</si>
  <si>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</si>
  <si>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</si>
  <si>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</si>
  <si>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</si>
  <si>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</si>
  <si>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</si>
  <si>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</si>
  <si>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</si>
  <si>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</si>
  <si>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</si>
  <si>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</si>
  <si>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</si>
  <si>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</si>
  <si>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</si>
  <si>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</si>
  <si>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</si>
  <si>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</si>
  <si>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</si>
  <si>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</si>
  <si>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</si>
  <si>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</si>
  <si>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</si>
  <si>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</si>
  <si>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</si>
  <si>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</si>
  <si>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</si>
  <si>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</si>
  <si>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</si>
  <si>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</si>
  <si>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</si>
  <si>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</si>
  <si>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</si>
  <si>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</si>
  <si>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</si>
  <si>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</si>
  <si>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</si>
  <si>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</si>
  <si>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</si>
  <si>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</si>
  <si>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</si>
  <si>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</si>
  <si>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</si>
  <si>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</si>
  <si>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</si>
  <si>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</si>
  <si>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</si>
  <si>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</si>
  <si>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</si>
  <si>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</si>
  <si>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</si>
  <si>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</si>
  <si>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</si>
  <si>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</si>
  <si>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</si>
  <si>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</si>
  <si>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</si>
  <si>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</si>
  <si>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</si>
  <si>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</si>
  <si>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</si>
  <si>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</si>
  <si>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</si>
  <si>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</si>
  <si>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</si>
  <si>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</si>
  <si>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</si>
  <si>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</si>
  <si>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</si>
  <si>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</si>
  <si>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</si>
  <si>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</si>
  <si>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</si>
  <si>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</si>
  <si>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</si>
  <si>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</si>
  <si>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</si>
  <si>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</si>
  <si>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</si>
  <si>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</si>
  <si>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</si>
  <si>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</si>
  <si>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</si>
  <si>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</si>
  <si>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</si>
  <si>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</si>
  <si>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</si>
  <si>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</si>
  <si>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</si>
  <si>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</si>
  <si>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</si>
  <si>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</si>
  <si>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</si>
  <si>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</si>
  <si>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</si>
  <si>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</si>
  <si>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</si>
  <si>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</si>
  <si>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</si>
  <si>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</si>
  <si>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</si>
  <si>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</si>
  <si>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</si>
  <si>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</si>
  <si>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</si>
  <si>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</si>
  <si>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</si>
  <si>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</si>
  <si>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</si>
  <si>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</si>
  <si>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</si>
  <si>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</si>
  <si>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</si>
  <si>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</si>
  <si>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</si>
  <si>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</si>
  <si>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</si>
  <si>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</si>
  <si>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</si>
  <si>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</si>
  <si>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</si>
  <si>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</si>
  <si>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</si>
  <si>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</si>
  <si>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</si>
  <si>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</si>
  <si>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</si>
  <si>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</si>
  <si>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</si>
  <si>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</si>
  <si>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</si>
  <si>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</si>
  <si>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</si>
  <si>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</si>
  <si>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</si>
  <si>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</si>
  <si>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</si>
  <si>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</si>
  <si>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</si>
  <si>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</si>
  <si>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</si>
  <si>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</si>
  <si>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</si>
  <si>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</si>
  <si>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</si>
  <si>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</si>
  <si>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</si>
  <si>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</si>
  <si>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</si>
  <si>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</si>
  <si>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</si>
  <si>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</si>
  <si>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</si>
  <si>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</si>
  <si>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</si>
  <si>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</si>
  <si>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</si>
  <si>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</si>
  <si>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</si>
  <si>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</si>
  <si>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</si>
  <si>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</si>
  <si>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</si>
  <si>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</si>
  <si>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</si>
  <si>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</si>
  <si>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</si>
  <si>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</si>
  <si>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</si>
  <si>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</si>
  <si>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</si>
  <si>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</si>
  <si>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</si>
  <si>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</si>
  <si>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</si>
  <si>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</si>
  <si>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</si>
  <si>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</si>
  <si>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</si>
  <si>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</si>
  <si>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</si>
  <si>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</si>
  <si>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</si>
  <si>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</si>
  <si>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</si>
  <si>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</si>
  <si>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</si>
  <si>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</si>
  <si>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</si>
  <si>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</si>
  <si>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</si>
  <si>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</si>
  <si>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</si>
  <si>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</si>
  <si>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</si>
  <si>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</si>
  <si>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</si>
  <si>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</si>
  <si>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</si>
  <si>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</si>
  <si>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</si>
  <si>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</si>
  <si>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</si>
  <si>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</si>
  <si>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</si>
  <si>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</si>
  <si>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</si>
  <si>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</si>
  <si>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</si>
  <si>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</si>
  <si>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</si>
  <si>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</si>
  <si>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</si>
  <si>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</si>
  <si>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</si>
  <si>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</si>
  <si>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</si>
  <si>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</si>
  <si>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</si>
  <si>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</si>
  <si>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</si>
  <si>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</si>
  <si>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</si>
  <si>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</si>
  <si>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</si>
  <si>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</si>
  <si>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</si>
  <si>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</si>
  <si>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</si>
  <si>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</si>
  <si>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</si>
  <si>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</si>
  <si>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</si>
  <si>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</si>
  <si>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</si>
  <si>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</si>
  <si>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</si>
  <si>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</si>
  <si>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</si>
  <si>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</si>
  <si>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</si>
  <si>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</si>
  <si>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</si>
  <si>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</si>
  <si>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</si>
  <si>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</si>
  <si>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</si>
  <si>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</si>
  <si>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</si>
  <si>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</si>
  <si>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</si>
  <si>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</si>
  <si>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</si>
  <si>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</si>
  <si>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</si>
  <si>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</si>
  <si>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</si>
  <si>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</si>
  <si>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</si>
  <si>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</si>
  <si>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</si>
  <si>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</si>
  <si>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</si>
  <si>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</si>
  <si>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</si>
  <si>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</si>
  <si>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</si>
  <si>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</si>
  <si>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</si>
  <si>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</si>
  <si>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</si>
  <si>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</si>
  <si>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</si>
  <si>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</si>
  <si>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</si>
  <si>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</si>
  <si>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</si>
  <si>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</si>
  <si>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</si>
  <si>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</si>
  <si>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</si>
  <si>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</si>
  <si>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</si>
  <si>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</si>
  <si>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</si>
  <si>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</si>
  <si>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</si>
  <si>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</si>
  <si>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</si>
  <si>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</si>
  <si>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</si>
  <si>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</si>
  <si>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</si>
  <si>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</si>
  <si>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</si>
  <si>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</si>
  <si>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</si>
  <si>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</si>
  <si>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</si>
  <si>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</si>
  <si>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</si>
  <si>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</si>
  <si>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</si>
  <si>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</si>
  <si>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</si>
  <si>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</si>
  <si>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</si>
  <si>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</si>
  <si>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</si>
  <si>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</si>
  <si>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</si>
  <si>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</si>
  <si>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</si>
  <si>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</si>
  <si>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</si>
  <si>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</si>
  <si>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</si>
  <si>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</si>
  <si>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</si>
  <si>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</si>
  <si>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</si>
  <si>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</si>
  <si>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</si>
  <si>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</si>
  <si>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</si>
  <si>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</si>
  <si>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</si>
  <si>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</si>
  <si>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</si>
  <si>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</si>
  <si>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</si>
  <si>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</si>
  <si>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</si>
  <si>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</si>
  <si>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</si>
  <si>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</si>
  <si>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</si>
  <si>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</si>
  <si>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</si>
  <si>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</si>
  <si>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</si>
  <si>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</si>
  <si>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</si>
  <si>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</si>
  <si>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</si>
  <si>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</si>
  <si>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</si>
  <si>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</si>
  <si>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</si>
  <si>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</si>
  <si>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</si>
  <si>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</si>
  <si>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</si>
  <si>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</si>
  <si>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</si>
  <si>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</si>
  <si>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</si>
  <si>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</si>
  <si>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</si>
  <si>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</si>
  <si>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</si>
  <si>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</si>
  <si>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</si>
  <si>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</si>
  <si>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</si>
  <si>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</si>
  <si>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</si>
  <si>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</si>
  <si>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</si>
  <si>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</si>
  <si>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</si>
  <si>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</si>
  <si>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</si>
  <si>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</si>
  <si>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</si>
  <si>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</si>
  <si>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</si>
  <si>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</si>
  <si>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</si>
  <si>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</si>
  <si>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</si>
  <si>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</si>
  <si>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</si>
  <si>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</si>
  <si>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</si>
  <si>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</si>
  <si>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</si>
  <si>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</si>
  <si>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</si>
  <si>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</si>
  <si>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</si>
  <si>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</si>
  <si>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</si>
  <si>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</si>
  <si>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</si>
  <si>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</si>
  <si>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</si>
  <si>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</si>
  <si>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</si>
  <si>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</si>
  <si>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</si>
  <si>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</si>
  <si>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</si>
  <si>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</si>
  <si>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</si>
  <si>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</si>
  <si>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</si>
  <si>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</si>
  <si>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</si>
  <si>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</si>
  <si>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</si>
  <si>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</si>
  <si>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</si>
  <si>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</si>
  <si>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</si>
  <si>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</si>
  <si>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</si>
  <si>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</si>
  <si>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</si>
  <si>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</si>
  <si>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</si>
  <si>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</si>
  <si>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</si>
  <si>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</si>
  <si>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</si>
  <si>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</si>
  <si>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</si>
  <si>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</si>
  <si>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</si>
  <si>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</si>
  <si>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</si>
  <si>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</si>
  <si>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</si>
  <si>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</si>
  <si>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</si>
  <si>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</si>
  <si>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</si>
  <si>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</si>
  <si>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</si>
  <si>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</si>
  <si>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</si>
  <si>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</si>
  <si>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</si>
  <si>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</si>
  <si>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</si>
  <si>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</si>
  <si>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</si>
  <si>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</si>
  <si>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</si>
  <si>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</si>
  <si>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</si>
  <si>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</si>
  <si>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</si>
  <si>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</si>
  <si>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</si>
  <si>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</si>
  <si>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</si>
  <si>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</si>
  <si>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</si>
  <si>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</si>
  <si>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</si>
  <si>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</si>
  <si>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</si>
  <si>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</si>
  <si>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</si>
  <si>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</si>
  <si>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</si>
  <si>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</si>
  <si>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</si>
  <si>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</si>
  <si>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</si>
  <si>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</si>
  <si>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</si>
  <si>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</si>
  <si>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</si>
  <si>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</si>
  <si>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</si>
  <si>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</si>
  <si>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</si>
  <si>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</si>
  <si>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</si>
  <si>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</si>
  <si>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</si>
  <si>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</si>
  <si>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</si>
  <si>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</si>
  <si>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</si>
  <si>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</si>
  <si>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</si>
  <si>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</si>
  <si>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</si>
  <si>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</si>
  <si>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</si>
  <si>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</si>
  <si>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</si>
  <si>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</si>
  <si>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</si>
  <si>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</si>
  <si>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</si>
  <si>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</si>
  <si>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</si>
  <si>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</si>
  <si>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</si>
  <si>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</si>
  <si>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</si>
  <si>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</si>
  <si>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</si>
  <si>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</si>
  <si>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</si>
  <si>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</si>
  <si>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</si>
  <si>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</si>
  <si>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</si>
  <si>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</si>
  <si>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</si>
  <si>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</si>
  <si>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</si>
  <si>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</si>
  <si>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</si>
  <si>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</si>
  <si>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</si>
  <si>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</si>
  <si>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</si>
  <si>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</si>
  <si>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</si>
  <si>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</si>
  <si>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</si>
  <si>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</si>
  <si>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</si>
  <si>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</si>
  <si>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</si>
  <si>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</si>
  <si>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</si>
  <si>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</si>
  <si>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</si>
  <si>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</si>
  <si>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</si>
  <si>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</si>
  <si>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</si>
  <si>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</si>
  <si>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</si>
  <si>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</si>
  <si>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</si>
  <si>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</si>
  <si>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</si>
  <si>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</si>
  <si>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</si>
  <si>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</si>
  <si>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</si>
  <si>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</si>
  <si>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</si>
  <si>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</si>
  <si>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</si>
  <si>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</si>
  <si>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</si>
  <si>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</si>
  <si>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</si>
  <si>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</si>
  <si>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</si>
  <si>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</si>
  <si>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</si>
  <si>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</si>
  <si>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</si>
  <si>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</si>
  <si>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</si>
  <si>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</si>
  <si>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</si>
  <si>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</si>
  <si>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</si>
  <si>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</si>
  <si>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</si>
  <si>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</si>
  <si>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</si>
  <si>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</si>
  <si>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</si>
  <si>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</si>
  <si>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</si>
  <si>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</si>
  <si>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</si>
  <si>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</si>
  <si>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</si>
  <si>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</si>
  <si>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</si>
  <si>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</si>
  <si>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</si>
  <si>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</si>
  <si>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</si>
  <si>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</si>
  <si>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</si>
  <si>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</si>
  <si>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</si>
  <si>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</si>
  <si>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</si>
  <si>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</si>
  <si>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</si>
  <si>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</si>
  <si>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</si>
  <si>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</si>
  <si>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</si>
  <si>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</si>
  <si>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</si>
  <si>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</si>
  <si>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</si>
  <si>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</si>
  <si>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</si>
  <si>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</si>
  <si>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</si>
  <si>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</si>
  <si>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</si>
  <si>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</si>
  <si>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</si>
  <si>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</si>
  <si>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</si>
  <si>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</si>
  <si>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</si>
  <si>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</si>
  <si>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</si>
  <si>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</si>
  <si>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</si>
  <si>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</si>
  <si>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</si>
  <si>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</si>
  <si>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</si>
  <si>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</si>
  <si>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</si>
  <si>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</si>
  <si>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</si>
  <si>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</si>
  <si>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</si>
  <si>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</si>
  <si>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</si>
  <si>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</si>
  <si>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</si>
  <si>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</si>
  <si>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</si>
  <si>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</si>
  <si>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</si>
  <si>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</si>
  <si>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</si>
  <si>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</si>
  <si>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</si>
  <si>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</si>
  <si>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</si>
  <si>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</si>
  <si>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</si>
  <si>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</si>
  <si>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</si>
  <si>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</si>
  <si>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</si>
  <si>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</si>
  <si>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</si>
  <si>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</si>
  <si>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</si>
  <si>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</si>
  <si>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</si>
  <si>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</si>
  <si>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</si>
  <si>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</si>
  <si>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</si>
  <si>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</si>
  <si>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</si>
  <si>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</si>
  <si>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</si>
  <si>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</si>
  <si>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</si>
  <si>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</si>
  <si>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</si>
  <si>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</si>
  <si>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</si>
  <si>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</si>
  <si>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</si>
  <si>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</si>
  <si>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</si>
  <si>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</si>
  <si>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</si>
  <si>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</si>
  <si>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</si>
  <si>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</si>
  <si>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</si>
  <si>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</si>
  <si>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</si>
  <si>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</si>
  <si>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</si>
  <si>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</si>
  <si>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</si>
  <si>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</si>
  <si>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</si>
  <si>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</si>
  <si>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</si>
  <si>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</si>
  <si>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</si>
  <si>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</si>
  <si>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</si>
  <si>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</si>
  <si>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</si>
  <si>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</si>
  <si>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</si>
  <si>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</si>
  <si>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</si>
  <si>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</si>
  <si>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</si>
  <si>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</si>
  <si>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</si>
  <si>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</si>
  <si>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</si>
  <si>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</si>
  <si>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</si>
  <si>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</si>
  <si>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</si>
  <si>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</si>
  <si>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</si>
  <si>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</si>
  <si>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</si>
  <si>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</si>
  <si>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</si>
  <si>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</si>
  <si>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</si>
  <si>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</si>
  <si>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</si>
  <si>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</si>
  <si>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</si>
  <si>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</si>
  <si>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</si>
  <si>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</si>
  <si>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</si>
  <si>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</si>
  <si>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</si>
  <si>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</si>
  <si>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</si>
  <si>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</si>
  <si>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</si>
  <si>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</si>
  <si>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</si>
  <si>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</si>
  <si>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</si>
  <si>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</si>
  <si>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</si>
  <si>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</si>
  <si>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</si>
  <si>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</si>
  <si>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</si>
  <si>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</si>
  <si>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</si>
  <si>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</si>
  <si>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</si>
  <si>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</si>
  <si>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</si>
  <si>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</si>
  <si>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</si>
  <si>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</si>
  <si>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</si>
  <si>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</si>
  <si>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</si>
  <si>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</si>
  <si>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</si>
  <si>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</si>
  <si>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</si>
  <si>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</si>
  <si>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</si>
  <si>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</si>
  <si>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</si>
  <si>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</si>
  <si>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</si>
  <si>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</si>
  <si>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</si>
  <si>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</si>
  <si>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</si>
  <si>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</si>
  <si>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</si>
  <si>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</si>
  <si>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</si>
  <si>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</si>
  <si>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</si>
  <si>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</si>
  <si>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</si>
  <si>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</si>
  <si>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</si>
  <si>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</si>
  <si>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</si>
  <si>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</si>
  <si>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</si>
  <si>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</si>
  <si>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</si>
  <si>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</si>
  <si>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</si>
  <si>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</si>
  <si>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</si>
  <si>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</si>
  <si>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</si>
  <si>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</si>
  <si>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</si>
  <si>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</si>
  <si>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</si>
  <si>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</si>
  <si>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</si>
  <si>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</si>
  <si>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</si>
  <si>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</si>
  <si>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</si>
  <si>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</si>
  <si>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</si>
  <si>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</si>
  <si>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</si>
  <si>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</si>
  <si>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</si>
  <si>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</si>
  <si>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</si>
  <si>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</si>
  <si>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</si>
  <si>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</si>
  <si>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</si>
  <si>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</si>
  <si>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</si>
  <si>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</si>
  <si>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</si>
  <si>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</si>
  <si>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</si>
  <si>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</si>
  <si>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</si>
  <si>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</si>
  <si>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</si>
  <si>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</si>
  <si>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</si>
  <si>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</si>
  <si>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</si>
  <si>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</si>
  <si>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</si>
  <si>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</si>
  <si>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</si>
  <si>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</si>
  <si>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</si>
  <si>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</si>
  <si>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</si>
  <si>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</si>
  <si>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</si>
  <si>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</si>
  <si>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</si>
  <si>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</si>
  <si>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</si>
  <si>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</si>
  <si>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</si>
  <si>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</si>
  <si>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</si>
  <si>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</si>
  <si>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</si>
  <si>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</si>
  <si>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</si>
  <si>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</si>
  <si>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</si>
  <si>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</si>
  <si>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</si>
  <si>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</si>
  <si>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</si>
  <si>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</si>
  <si>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</si>
  <si>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</si>
  <si>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</si>
  <si>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</si>
  <si>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</si>
  <si>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</si>
  <si>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</si>
  <si>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</si>
  <si>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</si>
  <si>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</si>
  <si>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</si>
  <si>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</si>
  <si>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</si>
  <si>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</si>
  <si>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</si>
  <si>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</si>
  <si>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</si>
  <si>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</si>
  <si>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</si>
  <si>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</si>
  <si>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</si>
  <si>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</si>
  <si>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</si>
  <si>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</si>
  <si>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</si>
  <si>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</si>
  <si>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</si>
  <si>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</si>
  <si>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</si>
  <si>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</si>
  <si>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</si>
  <si>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</si>
  <si>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</si>
  <si>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</si>
  <si>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</si>
  <si>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</si>
  <si>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</si>
  <si>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</si>
  <si>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</si>
  <si>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</si>
  <si>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</si>
  <si>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</si>
  <si>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</si>
  <si>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</si>
  <si>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</si>
  <si>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</si>
  <si>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</si>
  <si>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</si>
  <si>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</si>
  <si>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</si>
  <si>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</si>
  <si>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</si>
  <si>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</si>
  <si>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</si>
  <si>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</si>
  <si>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</si>
  <si>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</si>
  <si>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</si>
  <si>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</si>
  <si>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</si>
  <si>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</si>
  <si>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</si>
  <si>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</si>
  <si>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</si>
  <si>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</si>
  <si>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</si>
  <si>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</si>
  <si>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</si>
  <si>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</si>
  <si>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</si>
  <si>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</si>
  <si>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</si>
  <si>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</si>
  <si>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</si>
  <si>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</si>
  <si>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</si>
  <si>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</si>
  <si>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</si>
  <si>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</si>
  <si>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</si>
  <si>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</si>
  <si>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</si>
  <si>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</si>
  <si>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</si>
  <si>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</si>
  <si>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</si>
  <si>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</si>
  <si>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</si>
  <si>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</si>
  <si>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</si>
  <si>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</si>
  <si>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</si>
  <si>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</si>
  <si>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</si>
  <si>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</si>
  <si>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</si>
  <si>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</si>
  <si>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</si>
  <si>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</si>
  <si>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</si>
  <si>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</si>
  <si>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</si>
  <si>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</si>
  <si>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</si>
  <si>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</si>
  <si>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</si>
  <si>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</si>
  <si>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</si>
  <si>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</si>
  <si>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</si>
  <si>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</si>
  <si>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</si>
  <si>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</si>
  <si>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</si>
  <si>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</si>
  <si>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</si>
  <si>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</si>
  <si>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</si>
  <si>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</si>
  <si>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</si>
  <si>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</si>
  <si>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</si>
  <si>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</si>
  <si>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</si>
  <si>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</si>
  <si>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</si>
  <si>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</si>
  <si>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</si>
  <si>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</si>
  <si>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</si>
  <si>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</si>
  <si>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</si>
  <si>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</si>
  <si>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</si>
  <si>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</si>
  <si>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</si>
  <si>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</si>
  <si>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</si>
  <si>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</si>
  <si>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</si>
  <si>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</si>
  <si>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</si>
  <si>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</si>
  <si>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</si>
  <si>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</si>
  <si>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</si>
  <si>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</si>
  <si>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</si>
  <si>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</si>
  <si>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</si>
  <si>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</si>
  <si>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</si>
  <si>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</si>
  <si>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</si>
  <si>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</si>
  <si>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</si>
  <si>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</si>
  <si>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</si>
  <si>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</si>
  <si>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</si>
  <si>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</si>
  <si>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</si>
  <si>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</si>
  <si>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</si>
  <si>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</si>
  <si>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</si>
  <si>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</si>
  <si>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</si>
  <si>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</si>
  <si>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</si>
  <si>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</si>
  <si>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</si>
  <si>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</si>
  <si>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</si>
  <si>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</si>
  <si>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</si>
  <si>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</si>
  <si>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</si>
  <si>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</si>
  <si>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</si>
  <si>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</si>
  <si>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</si>
  <si>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</si>
  <si>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</si>
  <si>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</si>
  <si>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</si>
  <si>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</si>
  <si>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</si>
  <si>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</si>
  <si>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</si>
  <si>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</si>
  <si>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</si>
  <si>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</si>
  <si>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</si>
  <si>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</si>
  <si>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</si>
  <si>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</si>
  <si>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</si>
  <si>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</si>
  <si>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</si>
  <si>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</si>
  <si>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</si>
  <si>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</si>
  <si>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</si>
  <si>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</si>
  <si>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</si>
  <si>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</si>
  <si>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</si>
  <si>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</si>
  <si>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</si>
  <si>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</si>
  <si>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</si>
  <si>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</si>
  <si>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</si>
  <si>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</si>
  <si>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</si>
  <si>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</si>
  <si>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</si>
  <si>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</si>
  <si>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</si>
  <si>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</si>
  <si>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</si>
  <si>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</si>
  <si>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</si>
  <si>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</si>
  <si>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</si>
  <si>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</si>
  <si>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</si>
  <si>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</si>
  <si>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</si>
  <si>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</si>
  <si>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</si>
  <si>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</si>
  <si>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</si>
  <si>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</si>
  <si>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</si>
  <si>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</si>
  <si>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</si>
  <si>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</si>
  <si>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</si>
  <si>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</si>
  <si>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</si>
  <si>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</si>
  <si>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</si>
  <si>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</si>
  <si>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</si>
  <si>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</si>
  <si>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</si>
  <si>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</si>
  <si>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</si>
  <si>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</si>
  <si>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</si>
  <si>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</si>
  <si>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</si>
  <si>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</si>
  <si>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</si>
  <si>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</si>
  <si>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</si>
  <si>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</si>
  <si>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</si>
  <si>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</si>
  <si>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</si>
  <si>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</si>
  <si>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</si>
  <si>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</si>
  <si>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</si>
  <si>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</si>
  <si>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</si>
  <si>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</si>
  <si>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</si>
  <si>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</si>
  <si>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</si>
  <si>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</si>
  <si>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</si>
  <si>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</si>
  <si>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</si>
  <si>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</si>
  <si>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</si>
  <si>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</si>
  <si>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</si>
  <si>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</si>
  <si>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</si>
  <si>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</si>
  <si>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</si>
  <si>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</si>
  <si>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</si>
  <si>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</si>
  <si>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</si>
  <si>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</si>
  <si>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</si>
  <si>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</si>
  <si>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</si>
  <si>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</si>
  <si>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</si>
  <si>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</si>
  <si>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</si>
  <si>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</si>
  <si>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</si>
  <si>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</si>
  <si>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</si>
  <si>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</si>
  <si>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</si>
  <si>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</si>
  <si>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</si>
  <si>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</si>
  <si>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</si>
  <si>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</si>
  <si>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</si>
  <si>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</si>
  <si>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</si>
  <si>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</si>
  <si>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</si>
  <si>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</si>
  <si>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</si>
  <si>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</si>
  <si>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</si>
  <si>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</si>
  <si>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</si>
  <si>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</si>
  <si>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</si>
  <si>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</si>
  <si>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</si>
  <si>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</si>
  <si>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</si>
  <si>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</si>
  <si>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</si>
  <si>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</si>
  <si>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</si>
  <si>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</si>
  <si>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</si>
  <si>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</si>
  <si>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</si>
  <si>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</si>
  <si>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</si>
  <si>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</si>
  <si>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</si>
  <si>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</si>
  <si>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</si>
  <si>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</si>
  <si>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</si>
  <si>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</si>
  <si>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</si>
  <si>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</si>
  <si>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</si>
  <si>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</si>
  <si>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</si>
  <si>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</si>
  <si>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</si>
  <si>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</si>
  <si>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</si>
  <si>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</si>
  <si>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</si>
  <si>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</si>
  <si>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</si>
  <si>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</si>
  <si>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</si>
  <si>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</si>
  <si>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</si>
  <si>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</si>
  <si>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</si>
  <si>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</si>
  <si>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</si>
  <si>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</si>
  <si>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</si>
  <si>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</si>
  <si>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</si>
  <si>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</si>
  <si>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</si>
  <si>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</si>
  <si>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</si>
  <si>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</si>
  <si>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</si>
  <si>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</si>
  <si>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</si>
  <si>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</si>
  <si>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</si>
  <si>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</si>
  <si>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</si>
  <si>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</si>
  <si>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</si>
  <si>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</si>
  <si>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</si>
  <si>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</si>
  <si>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</si>
  <si>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</si>
  <si>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</si>
  <si>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</si>
  <si>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</si>
  <si>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</si>
  <si>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</si>
  <si>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</si>
  <si>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</si>
  <si>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</si>
  <si>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</si>
  <si>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</si>
  <si>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</si>
  <si>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</si>
  <si>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</si>
  <si>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</si>
  <si>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</si>
  <si>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</si>
  <si>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</si>
  <si>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</si>
  <si>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</si>
  <si>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</si>
  <si>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</si>
  <si>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</si>
  <si>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</si>
  <si>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</si>
  <si>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</si>
  <si>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</si>
  <si>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</si>
  <si>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</si>
  <si>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</si>
  <si>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</si>
  <si>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</si>
  <si>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</si>
  <si>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</si>
  <si>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</si>
  <si>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</si>
  <si>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</si>
  <si>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</si>
  <si>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</si>
  <si>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</si>
  <si>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</si>
  <si>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</si>
  <si>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</si>
  <si>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</si>
  <si>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</si>
  <si>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</si>
  <si>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</si>
  <si>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</si>
  <si>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</si>
  <si>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</si>
  <si>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</si>
  <si>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</si>
  <si>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</si>
  <si>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</si>
  <si>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</si>
  <si>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</si>
  <si>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</si>
  <si>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</si>
  <si>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</si>
  <si>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</si>
  <si>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</si>
  <si>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</si>
  <si>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</si>
  <si>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</si>
  <si>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</si>
  <si>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</si>
  <si>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</si>
  <si>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</si>
  <si>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</si>
  <si>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</si>
  <si>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</si>
  <si>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</si>
  <si>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</si>
  <si>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</si>
  <si>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</si>
  <si>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</si>
  <si>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</si>
  <si>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</si>
  <si>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</si>
  <si>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</si>
  <si>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</si>
  <si>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</si>
  <si>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</si>
  <si>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</si>
  <si>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</si>
  <si>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</si>
  <si>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</si>
  <si>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</si>
  <si>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</si>
  <si>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</si>
  <si>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</si>
  <si>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</si>
  <si>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</si>
  <si>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</si>
  <si>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</si>
  <si>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</si>
  <si>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</si>
  <si>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</si>
  <si>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</si>
  <si>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</si>
  <si>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</si>
  <si>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</si>
  <si>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</si>
  <si>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</si>
  <si>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</si>
  <si>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</si>
  <si>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</si>
  <si>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</si>
  <si>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</si>
  <si>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</si>
  <si>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</si>
  <si>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</si>
  <si>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</si>
  <si>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</si>
  <si>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</si>
  <si>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</si>
  <si>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</si>
  <si>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</si>
  <si>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</si>
  <si>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</si>
  <si>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</si>
  <si>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</si>
  <si>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</si>
  <si>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</si>
  <si>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</si>
  <si>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</si>
  <si>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</si>
  <si>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</si>
  <si>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</si>
  <si>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</si>
  <si>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</si>
  <si>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</si>
  <si>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</si>
  <si>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</si>
  <si>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</si>
  <si>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</si>
  <si>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</si>
  <si>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</si>
  <si>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</si>
  <si>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</si>
  <si>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</si>
  <si>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</si>
  <si>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</si>
  <si>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</si>
  <si>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</si>
  <si>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</si>
  <si>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</si>
  <si>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</si>
  <si>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</si>
  <si>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</si>
  <si>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</si>
  <si>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</si>
  <si>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</si>
  <si>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</si>
  <si>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</si>
  <si>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</si>
  <si>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</si>
  <si>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</si>
  <si>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</si>
  <si>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</si>
  <si>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</si>
  <si>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</si>
  <si>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</si>
  <si>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</si>
  <si>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</si>
  <si>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</si>
  <si>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</si>
  <si>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</si>
  <si>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</si>
  <si>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</si>
  <si>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</si>
  <si>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</si>
  <si>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</si>
  <si>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</si>
  <si>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</si>
  <si>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</si>
  <si>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</si>
  <si>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</si>
  <si>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</si>
  <si>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</si>
  <si>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</si>
  <si>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</si>
  <si>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</si>
  <si>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</si>
  <si>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</si>
  <si>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</si>
  <si>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</si>
  <si>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</si>
  <si>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</si>
  <si>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</si>
  <si>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</si>
  <si>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</si>
  <si>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</si>
  <si>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</si>
  <si>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</si>
  <si>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</si>
  <si>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</si>
  <si>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</si>
  <si>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</si>
  <si>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</si>
  <si>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</si>
  <si>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</si>
  <si>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</si>
  <si>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</si>
  <si>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</si>
  <si>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</si>
  <si>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</si>
  <si>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</si>
  <si>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</si>
  <si>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</si>
  <si>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</si>
  <si>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</si>
  <si>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</si>
  <si>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</si>
  <si>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</si>
  <si>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</si>
  <si>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</si>
  <si>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</si>
  <si>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</si>
  <si>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</si>
  <si>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</si>
  <si>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</si>
  <si>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</si>
  <si>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</si>
  <si>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</si>
  <si>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</si>
  <si>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</si>
  <si>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</si>
  <si>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</si>
  <si>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</si>
  <si>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</si>
  <si>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</si>
  <si>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</si>
  <si>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</si>
  <si>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</si>
  <si>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</si>
  <si>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</si>
  <si>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</si>
  <si>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</si>
  <si>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</si>
  <si>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</si>
  <si>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</si>
  <si>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</si>
  <si>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</si>
  <si>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</si>
  <si>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</si>
  <si>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</si>
  <si>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</si>
  <si>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</si>
  <si>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</si>
  <si>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</si>
  <si>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</si>
  <si>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</si>
  <si>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</si>
  <si>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</si>
  <si>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</si>
  <si>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</si>
  <si>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</si>
  <si>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</si>
  <si>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</si>
  <si>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</si>
  <si>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</si>
  <si>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</si>
  <si>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</si>
  <si>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</si>
  <si>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</si>
  <si>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</si>
  <si>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</si>
  <si>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</si>
  <si>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</si>
  <si>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</si>
  <si>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</si>
  <si>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</si>
  <si>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</si>
  <si>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</si>
  <si>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</si>
  <si>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</si>
  <si>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</si>
  <si>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</si>
  <si>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</si>
  <si>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</si>
  <si>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</si>
  <si>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</si>
  <si>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</si>
  <si>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</si>
  <si>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</si>
  <si>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</si>
  <si>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</si>
  <si>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</si>
  <si>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</si>
  <si>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</si>
  <si>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</si>
  <si>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</si>
  <si>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</si>
  <si>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</si>
  <si>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</si>
  <si>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</si>
  <si>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</si>
  <si>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</si>
  <si>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</si>
  <si>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</si>
  <si>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</si>
  <si>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</si>
  <si>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</si>
  <si>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</si>
  <si>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</si>
  <si>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</si>
  <si>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</si>
  <si>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</si>
  <si>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</si>
  <si>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</si>
  <si>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</si>
  <si>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</si>
  <si>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</si>
  <si>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</si>
  <si>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</si>
  <si>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</si>
  <si>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</si>
  <si>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</si>
  <si>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</si>
  <si>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</si>
  <si>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</si>
  <si>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</si>
  <si>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</si>
  <si>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</si>
  <si>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</si>
  <si>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</si>
  <si>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</si>
  <si>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</si>
  <si>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</si>
  <si>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</si>
  <si>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</si>
  <si>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</si>
  <si>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</si>
  <si>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</si>
  <si>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</si>
  <si>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</si>
  <si>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</si>
  <si>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</si>
  <si>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</si>
  <si>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</si>
  <si>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</si>
  <si>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</si>
  <si>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</si>
  <si>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</si>
  <si>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</si>
  <si>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</si>
  <si>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</si>
  <si>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</si>
  <si>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</si>
  <si>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</si>
  <si>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</si>
  <si>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</si>
  <si>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</si>
  <si>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</si>
  <si>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</si>
  <si>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</si>
  <si>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</si>
  <si>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</si>
  <si>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</si>
  <si>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</si>
  <si>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</si>
  <si>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</si>
  <si>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</si>
  <si>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</si>
  <si>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</si>
  <si>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</si>
  <si>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</si>
  <si>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</si>
  <si>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</si>
  <si>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</si>
  <si>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</si>
  <si>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</si>
  <si>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</si>
  <si>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</si>
  <si>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</si>
  <si>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</si>
  <si>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</si>
  <si>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</si>
  <si>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</si>
  <si>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</si>
  <si>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</si>
  <si>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</si>
  <si>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</si>
  <si>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</si>
  <si>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</si>
  <si>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</si>
  <si>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</si>
  <si>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</si>
  <si>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</si>
  <si>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</si>
  <si>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</si>
  <si>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</si>
  <si>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</si>
  <si>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</si>
  <si>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</si>
  <si>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</si>
  <si>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</si>
  <si>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</si>
  <si>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</si>
  <si>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</si>
  <si>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</si>
  <si>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</si>
  <si>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</si>
  <si>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</si>
  <si>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</si>
  <si>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</si>
  <si>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</si>
  <si>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</si>
  <si>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</si>
  <si>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</si>
  <si>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</si>
  <si>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</si>
  <si>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</si>
  <si>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</si>
  <si>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</si>
  <si>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</si>
  <si>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</si>
  <si>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</si>
  <si>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</si>
  <si>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</si>
  <si>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</si>
  <si>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</si>
  <si>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</si>
  <si>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</si>
  <si>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</si>
  <si>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</si>
  <si>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</si>
  <si>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</si>
  <si>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</si>
  <si>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</si>
  <si>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</si>
  <si>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</si>
  <si>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</si>
  <si>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</si>
  <si>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</si>
  <si>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</si>
  <si>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</si>
  <si>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</si>
  <si>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</si>
  <si>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</si>
  <si>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</si>
  <si>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</si>
  <si>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</si>
  <si>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</si>
  <si>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</si>
  <si>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</si>
  <si>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</si>
  <si>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</si>
  <si>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</si>
  <si>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</si>
  <si>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</si>
  <si>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</si>
  <si>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</si>
  <si>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</si>
  <si>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</si>
  <si>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</si>
  <si>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</si>
  <si>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</si>
  <si>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</si>
  <si>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</si>
  <si>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</si>
  <si>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</si>
  <si>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</si>
  <si>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</si>
  <si>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</si>
  <si>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</si>
  <si>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</si>
  <si>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</si>
  <si>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</si>
  <si>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</si>
  <si>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</si>
  <si>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</si>
  <si>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</si>
  <si>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</si>
  <si>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</si>
  <si>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</si>
  <si>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</si>
  <si>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</si>
  <si>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</si>
  <si>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</si>
  <si>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</si>
  <si>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</si>
  <si>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</si>
  <si>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</si>
  <si>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</si>
  <si>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</si>
  <si>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</si>
  <si>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</si>
  <si>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</si>
  <si>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</si>
  <si>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</si>
  <si>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</si>
  <si>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</si>
  <si>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</si>
  <si>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</si>
  <si>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</si>
  <si>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</si>
  <si>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</si>
  <si>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</si>
  <si>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</si>
  <si>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</si>
  <si>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</si>
  <si>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</si>
  <si>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</si>
  <si>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</si>
  <si>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</si>
  <si>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</si>
  <si>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</si>
  <si>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</si>
  <si>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</si>
  <si>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</si>
  <si>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</si>
  <si>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</si>
  <si>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</si>
  <si>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</si>
  <si>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</si>
  <si>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</si>
  <si>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</si>
  <si>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</si>
  <si>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</si>
  <si>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</si>
  <si>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</si>
  <si>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</si>
  <si>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</si>
  <si>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</si>
  <si>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</si>
  <si>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</si>
  <si>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</si>
  <si>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</si>
  <si>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</si>
  <si>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</si>
  <si>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</si>
  <si>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</si>
  <si>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</si>
  <si>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</si>
  <si>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</si>
  <si>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</si>
  <si>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</si>
  <si>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</si>
  <si>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</si>
  <si>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</si>
  <si>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</si>
  <si>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</si>
  <si>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</si>
  <si>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</si>
  <si>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</si>
  <si>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</si>
  <si>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</si>
  <si>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</si>
  <si>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</si>
  <si>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</si>
  <si>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</si>
  <si>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</si>
  <si>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</si>
  <si>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</si>
  <si>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</si>
  <si>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</si>
  <si>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</si>
  <si>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</si>
  <si>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</si>
  <si>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</si>
  <si>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</si>
  <si>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</si>
  <si>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</si>
  <si>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</si>
  <si>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</si>
  <si>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</si>
  <si>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</si>
  <si>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</si>
  <si>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</si>
  <si>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</si>
  <si>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</si>
  <si>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</si>
  <si>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</si>
  <si>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</si>
  <si>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</si>
  <si>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</si>
  <si>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</si>
  <si>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</si>
  <si>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</si>
  <si>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</si>
  <si>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</si>
  <si>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</si>
  <si>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</si>
  <si>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</si>
  <si>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</si>
  <si>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</si>
  <si>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</si>
  <si>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</si>
  <si>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</si>
  <si>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</si>
  <si>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</si>
  <si>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</si>
  <si>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</si>
  <si>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</si>
  <si>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</si>
  <si>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</si>
  <si>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</si>
  <si>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</si>
  <si>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</si>
  <si>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</si>
  <si>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</si>
  <si>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</si>
  <si>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</si>
  <si>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</si>
  <si>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</si>
  <si>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</si>
  <si>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</si>
  <si>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</si>
  <si>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</si>
  <si>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</si>
  <si>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</si>
  <si>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</si>
  <si>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</si>
  <si>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</si>
  <si>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</si>
  <si>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</si>
  <si>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</si>
  <si>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</si>
  <si>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</si>
  <si>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</si>
  <si>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</si>
  <si>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</si>
  <si>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</si>
  <si>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</si>
  <si>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</si>
  <si>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</si>
  <si>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</si>
  <si>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</si>
  <si>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</si>
  <si>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</si>
  <si>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</si>
  <si>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</si>
  <si>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</si>
  <si>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</si>
  <si>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</si>
  <si>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</si>
  <si>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</si>
  <si>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</si>
  <si>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</si>
  <si>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</si>
  <si>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</si>
  <si>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</si>
  <si>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</si>
  <si>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</si>
  <si>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</si>
  <si>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</si>
  <si>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</si>
  <si>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</si>
  <si>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</si>
  <si>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</si>
  <si>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</si>
  <si>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</si>
  <si>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</si>
  <si>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</si>
  <si>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</si>
  <si>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</si>
  <si>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</si>
  <si>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</si>
  <si>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</si>
  <si>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</si>
  <si>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</si>
  <si>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</si>
  <si>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</si>
  <si>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</si>
  <si>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</si>
  <si>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</si>
  <si>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</si>
  <si>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</si>
  <si>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</si>
  <si>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</si>
  <si>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</si>
  <si>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</si>
  <si>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</si>
  <si>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</si>
  <si>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</si>
  <si>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</si>
  <si>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</si>
  <si>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</si>
  <si>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</si>
  <si>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</si>
  <si>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</si>
  <si>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</si>
  <si>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</si>
  <si>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</si>
  <si>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</si>
  <si>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</si>
  <si>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</si>
  <si>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</si>
  <si>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</si>
  <si>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</si>
  <si>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</si>
  <si>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</si>
  <si>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</si>
  <si>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</si>
  <si>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</si>
  <si>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</si>
  <si>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</si>
  <si>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</si>
  <si>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</si>
  <si>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</si>
  <si>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</si>
  <si>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</si>
  <si>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</si>
  <si>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</si>
  <si>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</si>
  <si>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</si>
  <si>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</si>
  <si>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</si>
  <si>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</si>
  <si>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</si>
  <si>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</si>
  <si>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</si>
  <si>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</si>
  <si>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</si>
  <si>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</si>
  <si>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</si>
  <si>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</si>
  <si>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</si>
  <si>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</si>
  <si>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</si>
  <si>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</si>
  <si>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</si>
  <si>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</si>
  <si>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</si>
  <si>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</si>
  <si>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</si>
  <si>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</si>
  <si>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</si>
  <si>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</si>
  <si>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</si>
  <si>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</si>
  <si>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</si>
  <si>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</si>
  <si>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</si>
  <si>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</si>
  <si>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</si>
  <si>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</si>
  <si>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</si>
  <si>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</si>
  <si>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</si>
  <si>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</si>
  <si>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</si>
  <si>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</si>
  <si>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</si>
  <si>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</si>
  <si>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</si>
  <si>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</si>
  <si>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</si>
  <si>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</si>
  <si>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</si>
  <si>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</si>
  <si>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</si>
  <si>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</si>
  <si>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</si>
  <si>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</si>
  <si>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</si>
  <si>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</si>
  <si>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</si>
  <si>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</si>
  <si>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</si>
  <si>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</si>
  <si>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</si>
  <si>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</si>
  <si>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</si>
  <si>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</si>
  <si>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</si>
  <si>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</si>
  <si>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</si>
  <si>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</si>
  <si>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</si>
  <si>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</si>
  <si>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</si>
  <si>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</si>
  <si>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</si>
  <si>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</si>
  <si>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</si>
  <si>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</si>
  <si>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</si>
  <si>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</si>
  <si>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</si>
  <si>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</si>
  <si>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</si>
  <si>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</si>
  <si>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</si>
  <si>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</si>
  <si>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</si>
  <si>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</si>
  <si>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</si>
  <si>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</si>
  <si>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</si>
  <si>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</si>
  <si>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</si>
  <si>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</si>
  <si>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</si>
  <si>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</si>
  <si>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</si>
  <si>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</si>
  <si>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</si>
  <si>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</si>
  <si>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</si>
  <si>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</si>
  <si>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</si>
  <si>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</si>
  <si>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</si>
  <si>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</si>
  <si>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</si>
  <si>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</si>
  <si>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</si>
  <si>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</si>
  <si>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</si>
  <si>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</si>
  <si>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</si>
  <si>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</si>
  <si>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</si>
  <si>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</si>
  <si>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</si>
  <si>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</si>
  <si>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</si>
  <si>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</si>
  <si>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</si>
  <si>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</si>
  <si>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</si>
  <si>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</si>
  <si>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</si>
  <si>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</si>
  <si>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</si>
  <si>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</si>
  <si>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</si>
  <si>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</si>
  <si>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</si>
  <si>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</si>
  <si>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</si>
  <si>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</si>
  <si>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</si>
  <si>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</si>
  <si>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</si>
  <si>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</si>
  <si>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</si>
  <si>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</si>
  <si>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</si>
  <si>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</si>
  <si>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</si>
  <si>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</si>
  <si>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</si>
  <si>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</si>
  <si>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</si>
  <si>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</si>
  <si>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</si>
  <si>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</si>
  <si>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</si>
  <si>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</si>
  <si>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</si>
  <si>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</si>
  <si>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</si>
  <si>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</si>
  <si>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</si>
  <si>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</si>
  <si>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</si>
  <si>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</si>
  <si>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</si>
  <si>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</si>
  <si>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</si>
  <si>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</si>
  <si>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</si>
  <si>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</si>
  <si>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</si>
  <si>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</si>
  <si>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</si>
  <si>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</si>
  <si>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</si>
  <si>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</si>
  <si>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</si>
  <si>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</si>
  <si>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</si>
  <si>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</si>
  <si>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</si>
  <si>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</si>
  <si>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</si>
  <si>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</si>
  <si>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</si>
  <si>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</si>
  <si>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</si>
  <si>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</si>
  <si>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</si>
  <si>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</si>
  <si>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</si>
  <si>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</si>
  <si>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</si>
  <si>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</si>
  <si>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</si>
  <si>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</si>
  <si>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</si>
  <si>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</si>
  <si>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</si>
  <si>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</si>
  <si>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</si>
  <si>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</si>
  <si>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</si>
  <si>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</si>
  <si>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</si>
  <si>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</si>
  <si>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</si>
  <si>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</si>
  <si>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</si>
  <si>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</si>
  <si>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</si>
  <si>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</si>
  <si>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</si>
  <si>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</si>
  <si>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</si>
  <si>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</si>
  <si>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</si>
  <si>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</si>
  <si>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</si>
  <si>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</si>
  <si>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</si>
  <si>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</si>
  <si>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</si>
  <si>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</si>
  <si>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</si>
  <si>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</si>
  <si>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</si>
  <si>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</si>
  <si>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</si>
  <si>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</si>
  <si>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</si>
  <si>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</si>
  <si>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</si>
  <si>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</si>
  <si>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</si>
  <si>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</si>
  <si>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</si>
  <si>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</si>
  <si>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</si>
  <si>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</si>
  <si>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</si>
  <si>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</si>
  <si>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</si>
  <si>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</si>
  <si>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</si>
  <si>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</si>
  <si>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</si>
  <si>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</si>
  <si>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</si>
  <si>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</si>
  <si>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</si>
  <si>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</si>
  <si>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</si>
  <si>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</si>
  <si>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</si>
  <si>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</si>
  <si>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</si>
  <si>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</si>
  <si>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</si>
  <si>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</si>
  <si>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</si>
  <si>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</si>
  <si>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</si>
  <si>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</si>
  <si>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</si>
  <si>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</si>
  <si>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</si>
  <si>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</si>
  <si>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</si>
  <si>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</si>
  <si>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</si>
  <si>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</si>
  <si>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</si>
  <si>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</si>
  <si>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</si>
  <si>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</si>
  <si>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</si>
  <si>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</si>
  <si>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</si>
  <si>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</si>
  <si>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</si>
  <si>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</si>
  <si>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</si>
  <si>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</si>
  <si>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</si>
  <si>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</si>
  <si>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</si>
  <si>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</si>
  <si>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</si>
  <si>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</si>
  <si>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</si>
  <si>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</si>
  <si>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</si>
  <si>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</si>
  <si>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</si>
  <si>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</si>
  <si>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</si>
  <si>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</si>
  <si>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</si>
  <si>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</si>
  <si>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</si>
  <si>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</si>
  <si>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</si>
  <si>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</si>
  <si>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</si>
  <si>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</si>
  <si>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</si>
  <si>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</si>
  <si>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</si>
  <si>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</si>
  <si>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</si>
  <si>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</si>
  <si>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</si>
  <si>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</si>
  <si>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</si>
  <si>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</si>
  <si>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</si>
  <si>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</si>
  <si>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</si>
  <si>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</si>
  <si>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</si>
  <si>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</si>
  <si>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</si>
  <si>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</si>
  <si>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</si>
  <si>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</si>
  <si>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</si>
  <si>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</si>
  <si>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</si>
  <si>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</si>
  <si>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</si>
  <si>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</si>
  <si>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</si>
  <si>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</si>
  <si>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</si>
  <si>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</si>
  <si>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</si>
  <si>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</si>
  <si>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</si>
  <si>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</si>
  <si>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</si>
  <si>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</si>
  <si>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</si>
  <si>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</si>
  <si>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</si>
  <si>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</si>
  <si>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</si>
  <si>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</si>
  <si>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</si>
  <si>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</si>
  <si>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</si>
  <si>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</si>
  <si>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</si>
  <si>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</si>
  <si>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</si>
  <si>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</si>
  <si>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</si>
  <si>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</si>
  <si>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</si>
  <si>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</si>
  <si>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</si>
  <si>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</si>
  <si>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</si>
  <si>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</si>
  <si>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</si>
  <si>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</si>
  <si>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</si>
  <si>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</si>
  <si>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</si>
  <si>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</si>
  <si>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</si>
  <si>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</si>
  <si>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</si>
  <si>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</si>
  <si>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</si>
  <si>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</si>
  <si>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</si>
  <si>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</si>
  <si>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</si>
  <si>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</si>
  <si>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</si>
  <si>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</si>
  <si>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</si>
  <si>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</si>
  <si>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</si>
  <si>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</si>
  <si>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</si>
  <si>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</si>
  <si>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</si>
  <si>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</si>
  <si>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</si>
  <si>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</si>
  <si>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</si>
  <si>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</si>
  <si>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</si>
  <si>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</si>
  <si>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</si>
  <si>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</si>
  <si>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</si>
  <si>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</si>
  <si>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</si>
  <si>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</si>
  <si>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</si>
  <si>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</si>
  <si>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</si>
  <si>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</si>
  <si>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</si>
  <si>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</si>
  <si>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</si>
  <si>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</si>
  <si>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</si>
  <si>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</si>
  <si>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</si>
  <si>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</si>
  <si>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</si>
  <si>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</si>
  <si>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</si>
  <si>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</si>
  <si>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</si>
  <si>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</si>
  <si>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</si>
  <si>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</si>
  <si>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</si>
  <si>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</si>
  <si>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</si>
  <si>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</si>
  <si>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</si>
  <si>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</si>
  <si>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</si>
  <si>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</si>
  <si>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</si>
  <si>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</si>
  <si>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</si>
  <si>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</si>
  <si>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</si>
  <si>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</si>
  <si>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</si>
  <si>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</si>
  <si>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</si>
  <si>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</si>
  <si>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</si>
  <si>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</si>
  <si>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</si>
  <si>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</si>
  <si>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</si>
  <si>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</si>
  <si>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</si>
  <si>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</si>
  <si>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</si>
  <si>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</si>
  <si>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</si>
  <si>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</si>
  <si>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</si>
  <si>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</si>
  <si>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</si>
  <si>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</si>
  <si>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</si>
  <si>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</si>
  <si>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</si>
  <si>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</si>
  <si>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</si>
  <si>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</si>
  <si>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</si>
  <si>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</si>
  <si>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</si>
  <si>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</si>
  <si>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</si>
  <si>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</si>
  <si>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</si>
  <si>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</si>
  <si>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</si>
  <si>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</si>
  <si>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</si>
  <si>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</si>
  <si>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</si>
  <si>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</si>
  <si>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</si>
  <si>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</si>
  <si>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</si>
  <si>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</si>
  <si>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</si>
  <si>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</si>
  <si>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</si>
  <si>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</si>
  <si>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</si>
  <si>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</si>
  <si>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</si>
  <si>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</si>
  <si>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</si>
  <si>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</si>
  <si>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</si>
  <si>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</si>
  <si>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</si>
  <si>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</si>
  <si>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</si>
  <si>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</si>
  <si>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</si>
  <si>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</si>
  <si>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</si>
  <si>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</si>
  <si>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</si>
  <si>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</si>
  <si>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</si>
  <si>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</si>
  <si>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</si>
  <si>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</si>
  <si>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</si>
  <si>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</si>
  <si>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</si>
  <si>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</si>
  <si>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</si>
  <si>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</si>
  <si>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</si>
  <si>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</si>
  <si>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</si>
  <si>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</si>
  <si>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</si>
  <si>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</si>
  <si>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</si>
  <si>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</si>
  <si>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</si>
  <si>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</si>
  <si>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</si>
  <si>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</si>
  <si>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</si>
  <si>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</si>
  <si>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</si>
  <si>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</si>
  <si>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</si>
  <si>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</si>
  <si>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</si>
  <si>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</si>
  <si>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</si>
  <si>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</si>
  <si>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</si>
  <si>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</si>
  <si>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</si>
  <si>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</si>
  <si>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</si>
  <si>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</si>
  <si>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</si>
  <si>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</si>
  <si>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</si>
  <si>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</si>
  <si>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</si>
  <si>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</si>
  <si>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</si>
  <si>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</si>
  <si>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</si>
  <si>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</si>
  <si>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</si>
  <si>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</si>
  <si>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</si>
  <si>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</si>
  <si>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</si>
  <si>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</si>
  <si>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</si>
  <si>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</si>
  <si>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</si>
  <si>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</si>
  <si>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</si>
  <si>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</si>
  <si>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</si>
  <si>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</si>
  <si>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</si>
  <si>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</si>
  <si>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</si>
  <si>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</si>
  <si>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</si>
  <si>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</si>
  <si>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</si>
  <si>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</si>
  <si>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</si>
  <si>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</si>
  <si>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</si>
  <si>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</si>
  <si>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</si>
  <si>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</si>
  <si>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</si>
  <si>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</si>
  <si>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</si>
  <si>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</si>
  <si>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</si>
  <si>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</si>
  <si>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</si>
  <si>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</si>
  <si>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</si>
  <si>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</si>
  <si>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</si>
  <si>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</si>
  <si>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</si>
  <si>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</si>
  <si>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</si>
  <si>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</si>
  <si>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</si>
  <si>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</si>
  <si>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</si>
  <si>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</si>
  <si>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</si>
  <si>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</si>
  <si>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</si>
  <si>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</si>
  <si>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</si>
  <si>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</si>
  <si>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</si>
  <si>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</si>
  <si>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</si>
  <si>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</si>
  <si>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</si>
  <si>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</si>
  <si>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</si>
  <si>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</si>
  <si>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</si>
  <si>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</si>
  <si>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</si>
  <si>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</si>
  <si>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</si>
  <si>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</si>
  <si>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</si>
  <si>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</si>
  <si>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</si>
  <si>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</si>
  <si>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</si>
  <si>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</si>
  <si>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</si>
  <si>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</si>
  <si>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</si>
  <si>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</si>
  <si>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</si>
  <si>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</si>
  <si>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</si>
  <si>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</si>
  <si>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</si>
  <si>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</si>
  <si>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</si>
  <si>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</si>
  <si>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</si>
  <si>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</si>
  <si>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</si>
  <si>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</si>
  <si>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</si>
  <si>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</si>
  <si>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</si>
  <si>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</si>
  <si>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</si>
  <si>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</si>
  <si>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</si>
  <si>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</si>
  <si>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</si>
  <si>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</si>
  <si>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</si>
  <si>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</si>
  <si>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</si>
  <si>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</si>
  <si>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</si>
  <si>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</si>
  <si>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</si>
  <si>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</si>
  <si>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</si>
  <si>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</si>
  <si>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</si>
  <si>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</si>
  <si>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</si>
  <si>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</si>
  <si>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</si>
  <si>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</si>
  <si>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</si>
  <si>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</si>
  <si>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</si>
  <si>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</si>
  <si>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</si>
  <si>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</si>
  <si>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</si>
  <si>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</si>
  <si>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</si>
  <si>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</si>
  <si>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</si>
  <si>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</si>
  <si>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</si>
  <si>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</si>
  <si>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</si>
  <si>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</si>
  <si>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</si>
  <si>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</si>
  <si>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</si>
  <si>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</si>
  <si>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</si>
  <si>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</si>
  <si>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</si>
  <si>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</si>
  <si>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</si>
  <si>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</si>
  <si>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</si>
  <si>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</si>
  <si>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</si>
  <si>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</si>
  <si>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</si>
  <si>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</si>
  <si>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</si>
  <si>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</si>
  <si>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</si>
  <si>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</si>
  <si>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</si>
  <si>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</si>
  <si>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</si>
  <si>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</si>
  <si>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</si>
  <si>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</si>
  <si>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</si>
  <si>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</si>
  <si>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</si>
  <si>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</si>
  <si>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</si>
  <si>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</si>
  <si>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</si>
  <si>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</si>
  <si>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</si>
  <si>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</si>
  <si>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</si>
  <si>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</si>
  <si>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</si>
  <si>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</si>
  <si>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</si>
  <si>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</si>
  <si>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</si>
  <si>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</si>
  <si>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</si>
  <si>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</si>
  <si>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</si>
  <si>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</si>
  <si>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</si>
  <si>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</si>
  <si>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</si>
  <si>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</si>
  <si>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</si>
  <si>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</si>
  <si>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</si>
  <si>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</si>
  <si>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</si>
  <si>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</si>
  <si>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</si>
  <si>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</si>
  <si>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</si>
  <si>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</si>
  <si>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</si>
  <si>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</si>
  <si>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</si>
  <si>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</si>
  <si>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</si>
  <si>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</si>
  <si>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</si>
  <si>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</si>
  <si>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</si>
  <si>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</si>
  <si>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</si>
  <si>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</si>
  <si>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</si>
  <si>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</si>
  <si>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</si>
  <si>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</si>
  <si>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</si>
  <si>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</si>
  <si>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</si>
  <si>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</si>
  <si>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</si>
  <si>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</si>
  <si>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</si>
  <si>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</si>
  <si>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</si>
  <si>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</si>
  <si>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</si>
  <si>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</si>
  <si>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</si>
  <si>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</si>
  <si>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</si>
  <si>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</si>
  <si>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</si>
  <si>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</si>
  <si>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</si>
  <si>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</si>
  <si>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</si>
  <si>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</si>
  <si>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</si>
  <si>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</si>
  <si>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</si>
  <si>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</si>
  <si>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</si>
  <si>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</si>
  <si>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</si>
  <si>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</si>
  <si>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</si>
  <si>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</si>
  <si>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</si>
  <si>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</si>
  <si>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</si>
  <si>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</si>
  <si>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</si>
  <si>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</si>
  <si>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</si>
  <si>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</si>
  <si>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</si>
  <si>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</si>
  <si>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</si>
  <si>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</si>
  <si>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</si>
  <si>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</si>
  <si>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</si>
  <si>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</si>
  <si>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</si>
  <si>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</si>
  <si>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</si>
  <si>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</si>
  <si>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</si>
  <si>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</si>
  <si>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</si>
  <si>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</si>
  <si>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</si>
  <si>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</si>
  <si>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</si>
  <si>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</si>
  <si>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</si>
  <si>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</si>
  <si>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</si>
  <si>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</si>
  <si>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</si>
  <si>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</si>
  <si>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</si>
  <si>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</si>
  <si>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</si>
  <si>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</si>
  <si>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</si>
  <si>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</si>
  <si>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</si>
  <si>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</si>
  <si>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</si>
  <si>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</si>
  <si>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</si>
  <si>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</si>
  <si>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</si>
  <si>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</si>
  <si>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</si>
  <si>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</si>
  <si>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</si>
  <si>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</si>
  <si>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</si>
  <si>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</si>
  <si>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</si>
  <si>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</si>
  <si>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</si>
  <si>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</si>
  <si>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</si>
  <si>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</si>
  <si>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</si>
  <si>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</si>
  <si>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</si>
  <si>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</si>
  <si>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</si>
  <si>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</si>
  <si>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</si>
  <si>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</si>
  <si>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</si>
  <si>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</si>
  <si>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</si>
  <si>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</si>
  <si>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</si>
  <si>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</si>
  <si>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</si>
  <si>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</si>
  <si>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</si>
  <si>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</si>
  <si>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</si>
  <si>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</si>
  <si>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</si>
  <si>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</si>
  <si>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</si>
  <si>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</si>
  <si>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</si>
  <si>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</si>
  <si>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</si>
  <si>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</si>
  <si>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</si>
  <si>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</si>
  <si>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</si>
  <si>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</si>
  <si>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</si>
  <si>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</si>
  <si>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</si>
  <si>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</si>
  <si>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</si>
  <si>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</si>
  <si>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</si>
  <si>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</si>
  <si>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</si>
  <si>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</si>
  <si>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</si>
  <si>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</si>
  <si>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</si>
  <si>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</si>
  <si>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</si>
  <si>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</si>
  <si>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</si>
  <si>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</si>
  <si>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</si>
  <si>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</si>
  <si>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</si>
  <si>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</si>
  <si>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</si>
  <si>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</si>
  <si>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</si>
  <si>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</si>
  <si>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</si>
  <si>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</si>
  <si>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</si>
  <si>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</si>
  <si>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</si>
  <si>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</si>
  <si>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</si>
  <si>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</si>
  <si>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</si>
  <si>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</si>
  <si>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</si>
  <si>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</si>
  <si>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</si>
  <si>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</si>
  <si>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</si>
  <si>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</si>
  <si>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</si>
  <si>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</si>
  <si>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</si>
  <si>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</si>
  <si>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</si>
  <si>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</si>
  <si>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</si>
  <si>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</si>
  <si>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</si>
  <si>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</si>
  <si>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</si>
  <si>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</si>
  <si>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</si>
  <si>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</si>
  <si>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</si>
  <si>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</si>
  <si>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</si>
  <si>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</si>
  <si>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</si>
  <si>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</si>
  <si>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</si>
  <si>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</si>
  <si>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</si>
  <si>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</si>
  <si>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</si>
  <si>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</si>
  <si>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</si>
  <si>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</si>
  <si>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</si>
  <si>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</si>
  <si>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</si>
  <si>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</si>
  <si>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</si>
  <si>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</si>
  <si>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</si>
  <si>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</si>
  <si>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</si>
  <si>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</si>
  <si>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</si>
  <si>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</si>
  <si>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</si>
  <si>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</si>
  <si>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</si>
  <si>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</si>
  <si>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</si>
  <si>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</si>
  <si>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</si>
  <si>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</si>
  <si>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</si>
  <si>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</si>
  <si>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</si>
  <si>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</si>
  <si>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</si>
  <si>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</si>
  <si>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</si>
  <si>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</si>
  <si>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</si>
  <si>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</si>
  <si>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</si>
  <si>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</si>
  <si>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</si>
  <si>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</si>
  <si>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</si>
  <si>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</si>
  <si>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</si>
  <si>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</si>
  <si>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</si>
  <si>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</si>
  <si>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</si>
  <si>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</si>
  <si>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</si>
  <si>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</si>
  <si>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</si>
  <si>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</si>
  <si>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</si>
  <si>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</si>
  <si>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</si>
  <si>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</si>
  <si>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</si>
  <si>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</si>
  <si>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</si>
  <si>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</si>
  <si>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</si>
  <si>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</si>
  <si>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</si>
  <si>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</si>
  <si>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</si>
  <si>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</si>
  <si>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</si>
  <si>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</si>
  <si>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</si>
  <si>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</si>
  <si>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</si>
  <si>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</si>
  <si>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</si>
  <si>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</si>
  <si>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</si>
  <si>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</si>
  <si>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</si>
  <si>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</si>
  <si>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</si>
  <si>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</si>
  <si>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</si>
  <si>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</si>
  <si>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</si>
  <si>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</si>
  <si>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</si>
  <si>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</si>
  <si>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</si>
  <si>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</si>
  <si>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</si>
  <si>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</si>
  <si>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</si>
  <si>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</si>
  <si>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</si>
  <si>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</si>
  <si>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</si>
  <si>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</si>
  <si>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</si>
  <si>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</si>
  <si>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</si>
  <si>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</si>
  <si>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</si>
  <si>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</si>
  <si>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</si>
  <si>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</si>
  <si>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</si>
  <si>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</si>
  <si>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</si>
  <si>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</si>
  <si>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</si>
  <si>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</si>
  <si>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</si>
  <si>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</si>
  <si>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</si>
  <si>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</si>
  <si>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</si>
  <si>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</si>
  <si>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</si>
  <si>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</si>
  <si>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</si>
  <si>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</si>
  <si>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</si>
  <si>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</si>
  <si>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</si>
  <si>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</si>
  <si>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</si>
  <si>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</si>
  <si>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</si>
  <si>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</si>
  <si>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</si>
  <si>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</si>
  <si>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</si>
  <si>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</si>
  <si>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</si>
  <si>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</si>
  <si>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</si>
  <si>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</si>
  <si>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</si>
  <si>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</si>
  <si>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</si>
  <si>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</si>
  <si>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</si>
  <si>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</si>
  <si>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</si>
  <si>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</si>
  <si>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</si>
  <si>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</si>
  <si>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</si>
  <si>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</si>
  <si>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</si>
  <si>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</si>
  <si>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</si>
  <si>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</si>
  <si>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</si>
  <si>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</si>
  <si>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</si>
  <si>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</si>
  <si>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</si>
  <si>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</si>
  <si>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</si>
  <si>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</si>
  <si>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</si>
  <si>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</si>
  <si>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</si>
  <si>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</si>
  <si>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</si>
  <si>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</si>
  <si>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</si>
  <si>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</si>
  <si>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</si>
  <si>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</si>
  <si>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</si>
  <si>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</si>
  <si>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</si>
  <si>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</si>
  <si>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</si>
  <si>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</si>
  <si>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</si>
  <si>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</si>
  <si>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</si>
  <si>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</si>
  <si>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</si>
  <si>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</si>
  <si>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</si>
  <si>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</si>
  <si>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</si>
  <si>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</si>
  <si>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</si>
  <si>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</si>
  <si>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</si>
  <si>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</si>
  <si>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</si>
  <si>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</si>
  <si>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</si>
  <si>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</si>
  <si>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</si>
  <si>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</si>
  <si>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</si>
  <si>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</si>
  <si>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</si>
  <si>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</si>
  <si>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</si>
  <si>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</si>
  <si>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</si>
  <si>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</si>
  <si>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</si>
  <si>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</si>
  <si>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</si>
  <si>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</si>
  <si>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</si>
  <si>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</si>
  <si>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</si>
  <si>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</si>
  <si>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</si>
  <si>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</si>
  <si>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</si>
  <si>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</si>
  <si>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</si>
  <si>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</si>
  <si>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</si>
  <si>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</si>
  <si>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</si>
  <si>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</si>
  <si>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</si>
  <si>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</si>
  <si>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</si>
  <si>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</si>
  <si>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</si>
  <si>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</si>
  <si>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</si>
  <si>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</si>
  <si>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</si>
  <si>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</si>
  <si>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</si>
  <si>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</si>
  <si>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</si>
  <si>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</si>
  <si>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</si>
  <si>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</si>
  <si>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</si>
  <si>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</si>
  <si>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</si>
  <si>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</si>
  <si>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</si>
  <si>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</si>
  <si>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</si>
  <si>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</si>
  <si>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</si>
  <si>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</si>
  <si>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</si>
  <si>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</si>
  <si>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</si>
  <si>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</si>
  <si>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</si>
  <si>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</si>
  <si>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</si>
  <si>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</si>
  <si>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</si>
  <si>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</si>
  <si>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</si>
  <si>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</si>
  <si>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</si>
  <si>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</si>
  <si>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</si>
  <si>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</si>
  <si>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</si>
  <si>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</si>
  <si>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</si>
  <si>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</si>
  <si>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</si>
  <si>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</si>
  <si>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</si>
  <si>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</si>
  <si>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</si>
  <si>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</si>
  <si>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</si>
  <si>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</si>
  <si>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</si>
  <si>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</si>
  <si>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</si>
  <si>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</si>
  <si>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</si>
  <si>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</si>
  <si>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</si>
  <si>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</si>
  <si>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</si>
  <si>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</si>
  <si>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</si>
  <si>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</si>
  <si>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</si>
  <si>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</si>
  <si>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</si>
  <si>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</si>
  <si>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</si>
  <si>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</si>
  <si>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</si>
  <si>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</si>
  <si>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</si>
  <si>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</si>
  <si>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</si>
  <si>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</si>
  <si>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</si>
  <si>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</si>
  <si>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</si>
  <si>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</si>
  <si>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</si>
  <si>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</si>
  <si>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</si>
  <si>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</si>
  <si>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</si>
  <si>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</si>
  <si>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</si>
  <si>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</si>
  <si>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</si>
  <si>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</si>
  <si>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</si>
  <si>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</si>
  <si>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</si>
  <si>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</si>
  <si>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</si>
  <si>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</si>
  <si>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</si>
  <si>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</si>
  <si>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</si>
  <si>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</si>
  <si>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</si>
  <si>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</si>
  <si>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</si>
  <si>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</si>
  <si>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</si>
  <si>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</si>
  <si>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</si>
  <si>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</si>
  <si>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</si>
  <si>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</si>
  <si>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</si>
  <si>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</si>
  <si>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</si>
  <si>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</si>
  <si>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</si>
  <si>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</si>
  <si>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</si>
  <si>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</si>
  <si>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</si>
  <si>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</si>
  <si>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</si>
  <si>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</si>
  <si>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</si>
  <si>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</si>
  <si>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</si>
  <si>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</si>
  <si>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</si>
  <si>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</si>
  <si>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</si>
  <si>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</si>
  <si>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</si>
  <si>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</si>
  <si>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</si>
  <si>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</si>
  <si>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</si>
  <si>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</si>
  <si>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</si>
  <si>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</si>
  <si>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</si>
  <si>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</si>
  <si>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</si>
  <si>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</si>
  <si>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</si>
  <si>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</si>
  <si>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</si>
  <si>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</si>
  <si>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</si>
  <si>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</si>
  <si>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</si>
  <si>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</si>
  <si>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</si>
  <si>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</si>
  <si>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</si>
  <si>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</si>
  <si>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</si>
  <si>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</si>
  <si>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</si>
  <si>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</si>
  <si>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</si>
  <si>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</si>
  <si>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</si>
  <si>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</si>
  <si>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</si>
  <si>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</si>
  <si>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</si>
  <si>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</si>
  <si>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</si>
  <si>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</si>
  <si>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</si>
  <si>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</si>
  <si>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</si>
  <si>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</si>
  <si>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</si>
  <si>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</si>
  <si>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</si>
  <si>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</si>
  <si>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</si>
  <si>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</si>
  <si>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</si>
  <si>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</si>
  <si>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</si>
  <si>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</si>
  <si>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</si>
  <si>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</si>
  <si>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</si>
  <si>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</si>
  <si>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</si>
  <si>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</si>
  <si>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</si>
  <si>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</si>
  <si>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</si>
  <si>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</si>
  <si>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</si>
  <si>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</si>
  <si>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</si>
  <si>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</si>
  <si>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</si>
  <si>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</si>
  <si>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</si>
  <si>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</si>
  <si>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</si>
  <si>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</si>
  <si>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</si>
  <si>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</si>
  <si>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</si>
  <si>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</si>
  <si>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</si>
  <si>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</si>
  <si>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</si>
  <si>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</si>
  <si>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</si>
  <si>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</si>
  <si>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</si>
  <si>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</si>
  <si>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</si>
  <si>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</si>
  <si>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</si>
  <si>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</si>
  <si>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</si>
  <si>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</si>
  <si>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</si>
  <si>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</si>
  <si>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</si>
  <si>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</si>
  <si>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</si>
  <si>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</si>
  <si>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</si>
  <si>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</si>
  <si>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</si>
  <si>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</si>
  <si>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</si>
  <si>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</si>
  <si>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</si>
  <si>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</si>
  <si>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</si>
  <si>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</si>
  <si>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</si>
  <si>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</si>
  <si>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</si>
  <si>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</si>
  <si>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</si>
  <si>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</si>
  <si>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</si>
  <si>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</si>
  <si>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</si>
  <si>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</si>
  <si>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</si>
  <si>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</si>
  <si>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</si>
  <si>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</si>
  <si>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</si>
  <si>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</si>
  <si>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</si>
  <si>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</si>
  <si>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</si>
  <si>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</si>
  <si>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</si>
  <si>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</si>
  <si>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</si>
  <si>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</si>
  <si>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</si>
  <si>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</si>
  <si>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</si>
  <si>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</si>
  <si>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</si>
  <si>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</si>
  <si>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</si>
  <si>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</si>
  <si>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</si>
  <si>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</si>
  <si>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</si>
  <si>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</si>
  <si>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</si>
  <si>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</si>
  <si>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</si>
  <si>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</si>
  <si>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</si>
  <si>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</si>
  <si>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</si>
  <si>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</si>
  <si>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</si>
  <si>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</si>
  <si>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</si>
  <si>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</si>
  <si>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</si>
  <si>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</si>
  <si>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</si>
  <si>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</si>
  <si>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</si>
  <si>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</si>
  <si>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</si>
  <si>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</si>
  <si>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</si>
  <si>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</si>
  <si>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</si>
  <si>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</si>
  <si>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</si>
  <si>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</si>
  <si>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</si>
  <si>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</si>
  <si>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</si>
  <si>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</si>
  <si>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</si>
  <si>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</si>
  <si>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</si>
  <si>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</si>
  <si>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</si>
  <si>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</si>
  <si>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</si>
  <si>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</si>
  <si>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</si>
  <si>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</si>
  <si>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</si>
  <si>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</si>
  <si>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</si>
  <si>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</si>
  <si>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</si>
  <si>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</si>
  <si>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</si>
  <si>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</si>
  <si>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</si>
  <si>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</si>
  <si>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</si>
  <si>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</si>
  <si>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</si>
  <si>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</si>
  <si>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</si>
  <si>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</si>
  <si>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</si>
  <si>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</si>
  <si>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</si>
  <si>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</si>
  <si>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</si>
  <si>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</si>
  <si>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</si>
  <si>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</si>
  <si>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</si>
  <si>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</si>
  <si>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</si>
  <si>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</si>
  <si>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</si>
  <si>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</si>
  <si>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</si>
  <si>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</si>
  <si>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</si>
  <si>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</si>
  <si>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</si>
  <si>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</si>
  <si>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</si>
  <si>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</si>
  <si>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</si>
  <si>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</si>
  <si>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</si>
  <si>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</si>
  <si>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</si>
  <si>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</si>
  <si>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</si>
  <si>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</si>
  <si>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</si>
  <si>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</si>
  <si>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</si>
  <si>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</si>
  <si>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</si>
  <si>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</si>
  <si>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</si>
  <si>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</si>
  <si>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</si>
  <si>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</si>
  <si>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</si>
  <si>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</si>
  <si>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</si>
  <si>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</si>
  <si>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</si>
  <si>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</si>
  <si>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</si>
  <si>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</si>
  <si>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</si>
  <si>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</si>
  <si>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</si>
  <si>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</si>
  <si>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</si>
  <si>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</si>
  <si>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</si>
  <si>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</si>
  <si>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</si>
  <si>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</si>
  <si>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</si>
  <si>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</si>
  <si>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</si>
  <si>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</si>
  <si>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</si>
  <si>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</si>
  <si>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</si>
  <si>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</si>
  <si>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</si>
  <si>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</si>
  <si>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</si>
  <si>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</si>
  <si>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</si>
  <si>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</si>
  <si>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</si>
  <si>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</si>
  <si>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</si>
  <si>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</si>
  <si>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</si>
  <si>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</si>
  <si>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</si>
  <si>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</si>
  <si>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</si>
  <si>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</si>
  <si>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</si>
  <si>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</si>
  <si>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</si>
  <si>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</si>
  <si>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</si>
  <si>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</si>
  <si>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</si>
  <si>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</si>
  <si>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</si>
  <si>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</si>
  <si>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</si>
  <si>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</si>
  <si>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</si>
  <si>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</si>
  <si>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</si>
  <si>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</si>
  <si>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</si>
  <si>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</si>
  <si>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</si>
  <si>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</si>
  <si>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</si>
  <si>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</si>
  <si>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</si>
  <si>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</si>
  <si>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</si>
  <si>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</si>
  <si>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</si>
  <si>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</si>
  <si>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</si>
  <si>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</si>
  <si>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</si>
  <si>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</si>
  <si>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</si>
  <si>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</si>
  <si>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</si>
  <si>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</si>
  <si>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</si>
  <si>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</si>
  <si>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</si>
  <si>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</si>
  <si>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</si>
  <si>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</si>
  <si>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</si>
  <si>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</si>
  <si>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</si>
  <si>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</si>
  <si>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</si>
  <si>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</si>
  <si>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</si>
  <si>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</si>
  <si>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</si>
  <si>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</si>
  <si>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</si>
  <si>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</si>
  <si>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</si>
  <si>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</si>
  <si>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</si>
  <si>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</si>
  <si>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</si>
  <si>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</si>
  <si>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</si>
  <si>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</si>
  <si>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</si>
  <si>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</si>
  <si>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</si>
  <si>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</si>
  <si>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</si>
  <si>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</si>
  <si>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</si>
  <si>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</si>
  <si>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</si>
  <si>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</si>
  <si>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</si>
  <si>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</si>
  <si>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</si>
  <si>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</si>
  <si>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</si>
  <si>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</si>
  <si>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</si>
  <si>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</si>
  <si>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</si>
  <si>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</si>
  <si>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</si>
  <si>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</si>
  <si>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</si>
  <si>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</si>
  <si>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</si>
  <si>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</si>
  <si>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</si>
  <si>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</si>
  <si>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</si>
  <si>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</si>
  <si>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</si>
  <si>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</si>
  <si>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</si>
  <si>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</si>
  <si>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</si>
  <si>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</si>
  <si>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</si>
  <si>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</si>
  <si>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</si>
  <si>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</si>
  <si>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</si>
  <si>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</si>
  <si>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</si>
  <si>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</si>
  <si>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</si>
  <si>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</si>
  <si>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</si>
  <si>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</si>
  <si>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</si>
  <si>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</si>
  <si>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</si>
  <si>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</si>
  <si>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</si>
  <si>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</si>
  <si>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</si>
  <si>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</si>
  <si>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</si>
  <si>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</si>
  <si>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</si>
  <si>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</si>
  <si>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</si>
  <si>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</si>
  <si>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</si>
  <si>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</si>
  <si>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</si>
  <si>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</si>
  <si>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</si>
  <si>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</si>
  <si>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</si>
  <si>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</si>
  <si>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</si>
  <si>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</si>
  <si>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</si>
  <si>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</si>
  <si>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</si>
  <si>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</si>
  <si>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</si>
  <si>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</si>
  <si>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</si>
  <si>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</si>
  <si>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</si>
  <si>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</si>
  <si>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</si>
  <si>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</si>
  <si>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</si>
  <si>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</si>
  <si>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</si>
  <si>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</si>
  <si>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</si>
  <si>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</si>
  <si>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</si>
  <si>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</si>
  <si>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</si>
  <si>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</si>
  <si>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</si>
  <si>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</si>
  <si>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</si>
  <si>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</si>
  <si>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</si>
  <si>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</si>
  <si>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</si>
  <si>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</si>
  <si>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</si>
  <si>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</si>
  <si>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</si>
  <si>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</si>
  <si>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</si>
  <si>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</si>
  <si>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</si>
  <si>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</si>
  <si>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</si>
  <si>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</si>
  <si>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</si>
  <si>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</si>
  <si>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</si>
  <si>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</si>
  <si>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</si>
  <si>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</si>
  <si>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</si>
  <si>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</si>
  <si>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</si>
  <si>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</si>
  <si>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</si>
  <si>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</si>
  <si>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</si>
  <si>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</si>
  <si>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</si>
  <si>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</si>
  <si>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</si>
  <si>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</si>
  <si>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</si>
  <si>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</si>
  <si>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</si>
  <si>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</si>
  <si>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</si>
  <si>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</si>
  <si>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</si>
  <si>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</si>
  <si>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</si>
  <si>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</si>
  <si>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</si>
  <si>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</si>
  <si>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</si>
  <si>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</si>
  <si>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</si>
  <si>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</si>
  <si>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</si>
  <si>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</si>
  <si>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</si>
  <si>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</si>
  <si>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</si>
  <si>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</si>
  <si>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</si>
  <si>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</si>
  <si>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</si>
  <si>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</si>
  <si>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</si>
  <si>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</si>
  <si>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</si>
  <si>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</si>
  <si>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</si>
  <si>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</si>
  <si>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</si>
  <si>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</si>
  <si>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</si>
  <si>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</si>
  <si>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</si>
  <si>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</si>
  <si>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</si>
  <si>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</si>
  <si>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</si>
  <si>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</si>
  <si>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</si>
  <si>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</si>
  <si>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</si>
  <si>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</si>
  <si>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</si>
  <si>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</si>
  <si>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</si>
  <si>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</si>
  <si>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</si>
  <si>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</si>
  <si>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</si>
  <si>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</si>
  <si>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</si>
  <si>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</si>
  <si>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</si>
  <si>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</si>
  <si>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</si>
  <si>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</si>
  <si>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</si>
  <si>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</si>
  <si>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</si>
  <si>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</si>
  <si>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</si>
  <si>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</si>
  <si>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</si>
  <si>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</si>
  <si>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</si>
  <si>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</si>
  <si>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</si>
  <si>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</si>
  <si>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</si>
  <si>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</si>
  <si>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</si>
  <si>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</si>
  <si>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</si>
  <si>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</si>
  <si>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</si>
  <si>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</si>
  <si>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</si>
  <si>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</si>
  <si>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</si>
  <si>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</si>
  <si>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</si>
  <si>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</si>
  <si>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</si>
  <si>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</si>
  <si>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</si>
  <si>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</si>
  <si>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</si>
  <si>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</si>
  <si>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</si>
  <si>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</si>
  <si>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</si>
  <si>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</si>
  <si>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</si>
  <si>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</si>
  <si>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</si>
  <si>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</si>
  <si>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</si>
  <si>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</si>
  <si>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</si>
  <si>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</si>
  <si>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</si>
  <si>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</si>
  <si>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</si>
  <si>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</si>
  <si>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</si>
  <si>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</si>
  <si>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</si>
  <si>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</si>
  <si>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</si>
  <si>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</si>
  <si>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</si>
  <si>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</si>
  <si>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</si>
  <si>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</si>
  <si>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</si>
  <si>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</si>
  <si>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</si>
  <si>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</si>
  <si>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</si>
  <si>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</si>
  <si>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</si>
  <si>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</si>
  <si>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</si>
  <si>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</si>
  <si>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</si>
  <si>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</si>
  <si>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</si>
  <si>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</si>
  <si>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</si>
  <si>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</si>
  <si>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</si>
  <si>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</si>
  <si>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</si>
  <si>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</si>
  <si>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</si>
  <si>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</si>
  <si>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</si>
  <si>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</si>
  <si>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</si>
  <si>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</si>
  <si>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</si>
  <si>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</si>
  <si>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</si>
  <si>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</si>
  <si>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</si>
  <si>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</si>
  <si>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</si>
  <si>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</si>
  <si>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</si>
  <si>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</si>
  <si>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</si>
  <si>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</si>
  <si>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</si>
  <si>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</si>
  <si>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</si>
  <si>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</si>
  <si>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</si>
  <si>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</si>
  <si>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</si>
  <si>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</si>
  <si>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</si>
  <si>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</si>
  <si>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</si>
  <si>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</si>
  <si>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</si>
  <si>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</si>
  <si>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</si>
  <si>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</si>
  <si>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</si>
  <si>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</si>
  <si>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</si>
  <si>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</si>
  <si>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</si>
  <si>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</si>
  <si>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</si>
  <si>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</si>
  <si>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</si>
  <si>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</si>
  <si>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</si>
  <si>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</si>
  <si>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</si>
  <si>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</si>
  <si>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</si>
  <si>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</si>
  <si>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</si>
  <si>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</si>
  <si>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</si>
  <si>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</si>
  <si>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</si>
  <si>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</si>
  <si>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</si>
  <si>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</si>
  <si>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</si>
  <si>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</si>
  <si>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</si>
  <si>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</si>
  <si>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</si>
  <si>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</si>
  <si>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</si>
  <si>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</si>
  <si>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</si>
  <si>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</si>
  <si>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</si>
  <si>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</si>
  <si>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</si>
  <si>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</si>
  <si>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</si>
  <si>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</si>
  <si>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</si>
  <si>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</si>
  <si>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</si>
  <si>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</si>
  <si>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</si>
  <si>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</si>
  <si>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</si>
  <si>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</si>
  <si>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</si>
  <si>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</si>
  <si>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</si>
  <si>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</si>
  <si>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</si>
  <si>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</si>
  <si>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</si>
  <si>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</si>
  <si>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</si>
  <si>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</si>
  <si>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</si>
  <si>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</si>
  <si>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</si>
  <si>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</si>
  <si>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</si>
  <si>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</si>
  <si>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</si>
  <si>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</si>
  <si>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</si>
  <si>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</si>
  <si>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</si>
  <si>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</si>
  <si>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</si>
  <si>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</si>
  <si>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</si>
  <si>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</si>
  <si>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</si>
  <si>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</si>
  <si>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</si>
  <si>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</si>
  <si>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</si>
  <si>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</si>
  <si>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</si>
  <si>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</si>
  <si>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</si>
  <si>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</si>
  <si>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</si>
  <si>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</si>
  <si>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</si>
  <si>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</si>
  <si>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</si>
  <si>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</si>
  <si>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</si>
  <si>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</si>
  <si>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</si>
  <si>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</si>
  <si>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</si>
  <si>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</si>
  <si>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</si>
  <si>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</si>
  <si>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</si>
  <si>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</si>
  <si>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</si>
  <si>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</si>
  <si>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</si>
  <si>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</si>
  <si>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</si>
  <si>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</si>
  <si>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</si>
  <si>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</si>
  <si>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</si>
  <si>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</si>
  <si>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</si>
  <si>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</si>
  <si>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</si>
  <si>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</si>
  <si>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</si>
  <si>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</si>
  <si>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</si>
  <si>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</si>
  <si>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</si>
  <si>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</si>
  <si>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</si>
  <si>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</si>
  <si>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</si>
  <si>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</si>
  <si>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</si>
  <si>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</si>
  <si>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</si>
  <si>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</si>
  <si>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</si>
  <si>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</si>
  <si>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</si>
  <si>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</si>
  <si>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</si>
  <si>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</si>
  <si>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</si>
  <si>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</si>
  <si>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</si>
  <si>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</si>
  <si>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</si>
  <si>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</si>
  <si>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</si>
  <si>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</si>
  <si>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</si>
  <si>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</si>
  <si>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</si>
  <si>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</si>
  <si>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</si>
  <si>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</si>
  <si>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</si>
  <si>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</si>
  <si>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</si>
  <si>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</si>
  <si>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</si>
  <si>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</si>
  <si>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</si>
  <si>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</si>
  <si>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</si>
  <si>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</si>
  <si>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</si>
  <si>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</si>
  <si>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</si>
  <si>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</si>
  <si>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</si>
  <si>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</si>
  <si>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</si>
  <si>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</si>
  <si>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</si>
  <si>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</si>
  <si>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</si>
  <si>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</si>
  <si>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</si>
  <si>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</si>
  <si>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</si>
  <si>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</si>
  <si>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</si>
  <si>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</si>
  <si>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</si>
  <si>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</si>
  <si>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</si>
  <si>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</si>
  <si>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</si>
  <si>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</si>
  <si>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</si>
  <si>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</si>
  <si>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</si>
  <si>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</si>
  <si>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</si>
  <si>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</si>
  <si>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</si>
  <si>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</si>
  <si>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</si>
  <si>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</si>
  <si>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</si>
  <si>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</si>
  <si>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</si>
  <si>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</si>
  <si>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</si>
  <si>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</si>
  <si>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</si>
  <si>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</si>
  <si>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</si>
  <si>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</si>
  <si>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</si>
  <si>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</si>
  <si>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</si>
  <si>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</si>
  <si>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</si>
  <si>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</si>
  <si>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</si>
  <si>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</si>
  <si>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</si>
  <si>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</si>
  <si>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</si>
  <si>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</si>
  <si>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</si>
  <si>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</si>
  <si>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</si>
  <si>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</si>
  <si>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</si>
  <si>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</si>
  <si>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</si>
  <si>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</si>
  <si>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</si>
  <si>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</si>
  <si>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</si>
  <si>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</si>
  <si>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</si>
  <si>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</si>
  <si>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</si>
  <si>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</si>
  <si>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</si>
  <si>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</si>
  <si>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</si>
  <si>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</si>
  <si>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</si>
  <si>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</si>
  <si>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</si>
  <si>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</si>
  <si>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</si>
  <si>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</si>
  <si>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</si>
  <si>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</si>
  <si>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</si>
  <si>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</si>
  <si>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</si>
  <si>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</si>
  <si>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</si>
  <si>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</si>
  <si>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</si>
  <si>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</si>
  <si>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</si>
  <si>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</si>
  <si>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</si>
  <si>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</si>
  <si>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</si>
  <si>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</si>
  <si>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</si>
  <si>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</si>
  <si>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</si>
  <si>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</si>
  <si>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</si>
  <si>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</si>
  <si>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</si>
  <si>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</si>
  <si>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</si>
  <si>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</si>
  <si>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</si>
  <si>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</si>
  <si>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</si>
  <si>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</si>
  <si>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</si>
  <si>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</si>
  <si>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</si>
  <si>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</si>
  <si>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</si>
  <si>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</si>
  <si>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</si>
  <si>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</si>
  <si>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</si>
  <si>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</si>
  <si>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</si>
  <si>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</si>
  <si>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</si>
  <si>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</si>
  <si>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</si>
  <si>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</si>
  <si>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</si>
  <si>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</si>
  <si>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</si>
  <si>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</si>
  <si>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</si>
  <si>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</si>
  <si>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</si>
  <si>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</si>
  <si>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</si>
  <si>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</si>
  <si>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</si>
  <si>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</si>
  <si>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</si>
  <si>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</si>
  <si>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</si>
  <si>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</si>
  <si>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</si>
  <si>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</si>
  <si>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</si>
  <si>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</si>
  <si>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</si>
  <si>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</si>
  <si>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</si>
  <si>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</si>
  <si>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</si>
  <si>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</si>
  <si>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</si>
  <si>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</si>
  <si>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</si>
  <si>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</si>
  <si>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</si>
  <si>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</si>
  <si>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</si>
  <si>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</si>
  <si>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</si>
  <si>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</si>
  <si>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</si>
  <si>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</si>
  <si>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</si>
  <si>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</si>
  <si>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</si>
  <si>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</si>
  <si>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</si>
  <si>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</si>
  <si>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</si>
  <si>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</si>
  <si>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</si>
  <si>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</si>
  <si>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</si>
  <si>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</si>
  <si>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</si>
  <si>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</si>
  <si>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</si>
  <si>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</si>
  <si>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</si>
  <si>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</si>
  <si>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</si>
  <si>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</si>
  <si>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</si>
  <si>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</si>
  <si>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</si>
  <si>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</si>
  <si>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</si>
  <si>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</si>
  <si>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</si>
  <si>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</si>
  <si>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</si>
  <si>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</si>
  <si>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</si>
  <si>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</si>
  <si>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</si>
  <si>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</si>
  <si>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</si>
  <si>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</si>
  <si>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</si>
  <si>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</si>
  <si>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</si>
  <si>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</si>
  <si>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</si>
  <si>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</si>
  <si>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</si>
  <si>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</si>
  <si>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</si>
  <si>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</si>
  <si>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</si>
  <si>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</si>
  <si>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</si>
  <si>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</si>
  <si>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</si>
  <si>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</si>
  <si>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</si>
  <si>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</si>
  <si>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</si>
  <si>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</si>
  <si>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</si>
  <si>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</si>
  <si>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</si>
  <si>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</si>
  <si>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</si>
  <si>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</si>
  <si>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</si>
  <si>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</si>
  <si>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</si>
  <si>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</si>
  <si>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</si>
  <si>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</si>
  <si>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</si>
  <si>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</si>
  <si>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</si>
  <si>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</si>
  <si>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</si>
  <si>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</si>
  <si>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</si>
  <si>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</si>
  <si>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</si>
  <si>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</si>
  <si>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</si>
  <si>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</si>
  <si>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</si>
  <si>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</si>
  <si>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</si>
  <si>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</si>
  <si>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</si>
  <si>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</si>
  <si>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</si>
  <si>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</si>
  <si>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</si>
  <si>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</si>
  <si>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</si>
  <si>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</si>
  <si>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</si>
  <si>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</si>
  <si>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</si>
  <si>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</si>
  <si>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</si>
  <si>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</si>
  <si>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</si>
  <si>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</si>
  <si>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</si>
  <si>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</si>
  <si>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</si>
  <si>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</si>
  <si>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</si>
  <si>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</si>
  <si>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</si>
  <si>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</si>
  <si>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</si>
  <si>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</si>
  <si>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</si>
  <si>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</si>
  <si>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</si>
  <si>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</si>
  <si>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</si>
  <si>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</si>
  <si>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</si>
  <si>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</si>
  <si>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</si>
  <si>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</si>
  <si>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</si>
  <si>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</si>
  <si>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</si>
  <si>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</si>
  <si>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</si>
  <si>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</si>
  <si>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</si>
  <si>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</si>
  <si>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</si>
  <si>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</si>
  <si>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</si>
  <si>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</si>
  <si>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</si>
  <si>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</si>
  <si>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</si>
  <si>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</si>
  <si>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</si>
  <si>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</si>
  <si>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</si>
  <si>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</si>
  <si>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</si>
  <si>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</si>
  <si>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</si>
  <si>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</si>
  <si>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</si>
  <si>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</si>
  <si>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</si>
  <si>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</si>
  <si>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</si>
  <si>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</si>
  <si>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</si>
  <si>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</si>
  <si>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</si>
  <si>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</si>
  <si>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</si>
  <si>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</si>
  <si>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</si>
  <si>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</si>
  <si>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</si>
  <si>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</si>
  <si>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</si>
  <si>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</si>
  <si>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</si>
  <si>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</si>
  <si>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</si>
  <si>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</si>
  <si>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</si>
  <si>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</si>
  <si>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</si>
  <si>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</si>
  <si>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</si>
  <si>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</si>
  <si>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</si>
  <si>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</si>
  <si>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</si>
  <si>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</si>
  <si>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</si>
  <si>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</si>
  <si>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</si>
  <si>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</si>
  <si>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</si>
  <si>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</si>
  <si>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</si>
  <si>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</si>
  <si>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</si>
  <si>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</si>
  <si>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</si>
  <si>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</si>
  <si>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</si>
  <si>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</si>
  <si>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</si>
  <si>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</si>
  <si>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</si>
  <si>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</si>
  <si>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</si>
  <si>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</si>
  <si>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</si>
  <si>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</si>
  <si>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</si>
  <si>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</si>
  <si>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</si>
  <si>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</si>
  <si>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</si>
  <si>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</si>
  <si>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</si>
  <si>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</si>
  <si>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</si>
  <si>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</si>
  <si>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</si>
  <si>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</si>
  <si>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</si>
  <si>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</si>
  <si>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</si>
  <si>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</si>
  <si>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</si>
  <si>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</si>
  <si>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</si>
  <si>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</si>
  <si>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</si>
  <si>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</si>
  <si>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</si>
  <si>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</si>
  <si>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</si>
  <si>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</si>
  <si>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</si>
  <si>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</si>
  <si>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</si>
  <si>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</si>
  <si>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</si>
  <si>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</si>
  <si>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</si>
  <si>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</si>
  <si>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</si>
  <si>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</si>
  <si>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</si>
  <si>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</si>
  <si>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</si>
  <si>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</si>
  <si>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</si>
  <si>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</si>
  <si>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</si>
  <si>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</si>
  <si>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</si>
  <si>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</si>
  <si>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</si>
  <si>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</si>
  <si>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</si>
  <si>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</si>
  <si>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</si>
  <si>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</si>
  <si>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</si>
  <si>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</si>
  <si>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</si>
  <si>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</si>
  <si>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</si>
  <si>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</si>
  <si>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</si>
  <si>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</si>
  <si>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</si>
  <si>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</si>
  <si>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</si>
  <si>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</si>
  <si>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</si>
  <si>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</si>
  <si>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</si>
  <si>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</si>
  <si>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</si>
  <si>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</si>
  <si>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</si>
  <si>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</si>
  <si>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</si>
  <si>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</si>
  <si>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</si>
  <si>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</si>
  <si>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</si>
  <si>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</si>
  <si>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</si>
  <si>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</si>
  <si>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</si>
  <si>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</si>
  <si>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</si>
  <si>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</si>
  <si>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</si>
  <si>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</si>
  <si>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</si>
  <si>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</si>
  <si>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</si>
  <si>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</si>
  <si>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</si>
  <si>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</si>
  <si>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</si>
  <si>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</si>
  <si>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</si>
  <si>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</si>
  <si>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</si>
  <si>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</si>
  <si>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</si>
  <si>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</si>
  <si>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</si>
  <si>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</si>
  <si>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</si>
  <si>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</si>
  <si>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</si>
  <si>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</si>
  <si>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</si>
  <si>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</si>
  <si>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</si>
  <si>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</si>
  <si>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</si>
  <si>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</si>
  <si>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</si>
  <si>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</si>
  <si>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</si>
  <si>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</si>
  <si>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</si>
  <si>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</si>
  <si>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</si>
  <si>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</si>
  <si>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</si>
  <si>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</si>
  <si>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</si>
  <si>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</si>
  <si>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</si>
  <si>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</si>
  <si>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</si>
  <si>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</si>
  <si>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</si>
  <si>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</si>
  <si>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</si>
  <si>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</si>
  <si>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</si>
  <si>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</si>
  <si>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</si>
  <si>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</si>
  <si>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</si>
  <si>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</si>
  <si>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</si>
  <si>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</si>
  <si>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</si>
  <si>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</si>
  <si>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</si>
  <si>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</si>
  <si>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</si>
  <si>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</si>
  <si>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</si>
  <si>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</si>
  <si>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</si>
  <si>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</si>
  <si>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</si>
  <si>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</si>
  <si>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</si>
  <si>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</si>
  <si>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</si>
  <si>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</si>
  <si>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</si>
  <si>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</si>
  <si>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</si>
  <si>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</si>
  <si>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</si>
  <si>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</si>
  <si>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</si>
  <si>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</si>
  <si>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</si>
  <si>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</si>
  <si>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</si>
  <si>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</si>
  <si>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</si>
  <si>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</si>
  <si>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</si>
  <si>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</si>
  <si>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</si>
  <si>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</si>
  <si>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</si>
  <si>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</si>
  <si>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</si>
  <si>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</si>
  <si>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</si>
  <si>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</si>
  <si>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</si>
  <si>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</si>
  <si>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</si>
  <si>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</si>
  <si>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</si>
  <si>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</si>
  <si>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</si>
  <si>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</si>
  <si>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</si>
  <si>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</si>
  <si>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</si>
  <si>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</si>
  <si>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</si>
  <si>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</si>
  <si>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</si>
  <si>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</si>
  <si>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</si>
  <si>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</si>
  <si>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</si>
  <si>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</si>
  <si>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</si>
  <si>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</si>
  <si>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</si>
  <si>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</si>
  <si>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</si>
  <si>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</si>
  <si>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</si>
  <si>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</si>
  <si>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</si>
  <si>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</si>
  <si>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</si>
  <si>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</si>
  <si>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</si>
  <si>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</si>
  <si>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</si>
  <si>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</si>
  <si>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</si>
  <si>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</si>
  <si>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</si>
  <si>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</si>
  <si>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</si>
  <si>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</si>
  <si>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</si>
  <si>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</si>
  <si>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</si>
  <si>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</si>
  <si>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</si>
  <si>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</si>
  <si>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</si>
  <si>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</si>
  <si>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</si>
  <si>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</si>
  <si>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</si>
  <si>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</si>
  <si>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</si>
  <si>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</si>
  <si>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</si>
  <si>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</si>
  <si>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</si>
  <si>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</si>
  <si>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</si>
  <si>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</si>
  <si>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</si>
  <si>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</si>
  <si>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</si>
  <si>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</si>
  <si>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</si>
  <si>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</si>
  <si>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</si>
  <si>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</si>
  <si>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</si>
  <si>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</si>
  <si>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</si>
  <si>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</si>
  <si>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</si>
  <si>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</si>
  <si>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</si>
  <si>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</si>
  <si>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</si>
  <si>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</si>
  <si>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</si>
  <si>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</si>
  <si>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</si>
  <si>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</si>
  <si>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</si>
  <si>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</si>
  <si>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</si>
  <si>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</si>
  <si>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</si>
  <si>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</si>
  <si>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</si>
  <si>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</si>
  <si>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</si>
  <si>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</si>
  <si>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</si>
  <si>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</si>
  <si>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</si>
  <si>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</si>
  <si>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</si>
  <si>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</si>
  <si>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</si>
  <si>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</si>
  <si>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</si>
  <si>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</si>
  <si>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</si>
  <si>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</si>
  <si>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</si>
  <si>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</si>
  <si>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</si>
  <si>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</si>
  <si>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</si>
  <si>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</si>
  <si>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</si>
  <si>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</si>
  <si>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</si>
  <si>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</si>
  <si>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</si>
  <si>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</si>
  <si>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</si>
  <si>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</si>
  <si>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</si>
  <si>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</si>
  <si>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</si>
  <si>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</si>
  <si>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</si>
  <si>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</si>
  <si>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</si>
  <si>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</si>
  <si>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</si>
  <si>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</si>
  <si>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</si>
  <si>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</si>
  <si>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</si>
  <si>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</si>
  <si>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</si>
  <si>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</si>
  <si>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</si>
  <si>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</si>
  <si>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</si>
  <si>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</si>
  <si>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</si>
  <si>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</si>
  <si>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</si>
  <si>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</si>
  <si>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</si>
  <si>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</si>
  <si>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</si>
  <si>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</si>
  <si>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</si>
  <si>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</si>
  <si>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</si>
  <si>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</si>
  <si>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</si>
  <si>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</si>
  <si>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</si>
  <si>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</si>
  <si>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</si>
  <si>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</si>
  <si>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</si>
  <si>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</si>
  <si>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</si>
  <si>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</si>
  <si>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</si>
  <si>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</si>
  <si>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</si>
  <si>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</si>
  <si>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</si>
  <si>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</si>
  <si>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</si>
  <si>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</si>
  <si>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</si>
  <si>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</si>
  <si>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</si>
  <si>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</si>
  <si>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</si>
  <si>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</si>
  <si>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</si>
  <si>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</si>
  <si>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</si>
  <si>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</si>
  <si>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</si>
  <si>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</si>
  <si>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</si>
  <si>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</si>
  <si>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</si>
  <si>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</si>
  <si>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</si>
  <si>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</si>
  <si>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</si>
  <si>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</si>
  <si>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</si>
  <si>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</si>
  <si>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</si>
  <si>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</si>
  <si>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</si>
  <si>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</si>
  <si>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</si>
  <si>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</si>
  <si>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</si>
  <si>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</si>
  <si>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</si>
  <si>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</si>
  <si>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</si>
  <si>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</si>
  <si>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</si>
  <si>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</si>
  <si>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</si>
  <si>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</si>
  <si>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</si>
  <si>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</si>
  <si>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</si>
  <si>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</si>
  <si>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</si>
  <si>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</si>
  <si>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</si>
  <si>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</si>
  <si>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</si>
  <si>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</si>
  <si>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</si>
  <si>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</si>
  <si>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</si>
  <si>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</si>
  <si>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</si>
  <si>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</si>
  <si>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</si>
  <si>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</si>
  <si>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</si>
  <si>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</si>
  <si>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</si>
  <si>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</si>
  <si>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</si>
  <si>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</si>
  <si>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</si>
  <si>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</si>
  <si>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</si>
  <si>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</si>
  <si>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</si>
  <si>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</si>
  <si>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</si>
  <si>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</si>
  <si>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</si>
  <si>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</si>
  <si>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</si>
  <si>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</si>
  <si>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</si>
  <si>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</si>
  <si>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</si>
  <si>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</si>
  <si>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</si>
  <si>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</si>
  <si>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</si>
  <si>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</si>
  <si>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</si>
  <si>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</si>
  <si>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</si>
  <si>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</si>
  <si>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</si>
  <si>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</si>
  <si>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</si>
  <si>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</si>
  <si>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</si>
  <si>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</si>
  <si>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</si>
  <si>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</si>
  <si>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</si>
  <si>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</si>
  <si>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</si>
  <si>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</si>
  <si>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</si>
  <si>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</si>
  <si>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</si>
  <si>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</si>
  <si>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</si>
  <si>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</si>
  <si>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</si>
  <si>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</si>
  <si>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</si>
  <si>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</si>
  <si>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</si>
  <si>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</si>
  <si>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</si>
  <si>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</si>
  <si>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</si>
  <si>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</si>
  <si>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</si>
  <si>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</si>
  <si>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</si>
  <si>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</si>
  <si>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</si>
  <si>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</si>
  <si>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</si>
  <si>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</si>
  <si>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</si>
  <si>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</si>
  <si>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</si>
  <si>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</si>
  <si>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</si>
  <si>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</si>
  <si>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</si>
  <si>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</si>
  <si>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</si>
  <si>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</si>
  <si>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</si>
  <si>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</si>
  <si>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</si>
  <si>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</si>
  <si>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</si>
  <si>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</si>
  <si>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</si>
  <si>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</si>
  <si>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</si>
  <si>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</si>
  <si>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</si>
  <si>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</si>
  <si>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</si>
  <si>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</si>
  <si>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</si>
  <si>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</si>
  <si>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</si>
  <si>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</si>
  <si>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</si>
  <si>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</si>
  <si>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</si>
  <si>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</si>
  <si>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</si>
  <si>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</si>
  <si>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</si>
  <si>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</si>
  <si>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</si>
  <si>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</si>
  <si>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</si>
  <si>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</si>
  <si>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</si>
  <si>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</si>
  <si>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</si>
  <si>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</si>
  <si>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</si>
  <si>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</si>
  <si>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</si>
  <si>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</si>
  <si>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</si>
  <si>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</si>
  <si>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</si>
  <si>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</si>
  <si>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</si>
  <si>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</si>
  <si>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</si>
  <si>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</si>
  <si>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</si>
  <si>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</si>
  <si>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</si>
  <si>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</si>
  <si>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</si>
  <si>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</si>
  <si>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</si>
  <si>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</si>
  <si>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</si>
  <si>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</si>
  <si>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</si>
  <si>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</si>
  <si>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</si>
  <si>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</si>
  <si>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</si>
  <si>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</si>
  <si>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</si>
  <si>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</si>
  <si>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</si>
  <si>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</si>
  <si>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</si>
  <si>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</si>
  <si>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</si>
  <si>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</si>
  <si>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</si>
  <si>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</si>
  <si>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</si>
  <si>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</si>
  <si>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</si>
  <si>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</si>
  <si>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</si>
  <si>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</si>
  <si>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</si>
  <si>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</si>
  <si>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</si>
  <si>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</si>
  <si>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</si>
  <si>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</si>
  <si>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</si>
  <si>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</si>
  <si>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</si>
  <si>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</si>
  <si>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</si>
  <si>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</si>
  <si>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</si>
  <si>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</si>
  <si>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</si>
  <si>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</si>
  <si>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</si>
  <si>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</si>
  <si>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</si>
  <si>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</si>
  <si>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</si>
  <si>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</si>
  <si>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</si>
  <si>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</si>
  <si>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</si>
  <si>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</si>
  <si>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</si>
  <si>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</si>
  <si>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</si>
  <si>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</si>
  <si>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</si>
  <si>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</si>
  <si>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</si>
  <si>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</si>
  <si>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</si>
  <si>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</si>
  <si>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</si>
  <si>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</si>
  <si>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</si>
  <si>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</si>
  <si>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</si>
  <si>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</si>
  <si>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</si>
  <si>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</si>
  <si>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</si>
  <si>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</si>
  <si>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</si>
  <si>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</si>
  <si>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</si>
  <si>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</si>
  <si>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</si>
  <si>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</si>
  <si>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</si>
  <si>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</si>
  <si>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</si>
  <si>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</si>
  <si>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</si>
  <si>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</si>
  <si>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</si>
  <si>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</si>
  <si>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</si>
  <si>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</si>
  <si>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</si>
  <si>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</si>
  <si>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</si>
  <si>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</si>
  <si>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</si>
  <si>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</si>
  <si>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</si>
  <si>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</si>
  <si>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</si>
  <si>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</si>
  <si>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</si>
  <si>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</si>
  <si>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</si>
  <si>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</si>
  <si>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</si>
  <si>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</si>
  <si>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</si>
  <si>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</si>
  <si>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</si>
  <si>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</si>
  <si>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</si>
  <si>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</si>
  <si>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</si>
  <si>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</si>
  <si>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</si>
  <si>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</si>
  <si>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</si>
  <si>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</si>
  <si>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</si>
  <si>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</si>
  <si>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</si>
  <si>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</si>
  <si>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</si>
  <si>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</si>
  <si>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</si>
  <si>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</si>
  <si>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</si>
  <si>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</si>
  <si>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</si>
  <si>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</si>
  <si>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</si>
  <si>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</si>
  <si>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</si>
  <si>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</si>
  <si>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</si>
  <si>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</si>
  <si>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</si>
  <si>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</si>
  <si>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</si>
  <si>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</si>
  <si>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</si>
  <si>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</si>
  <si>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</si>
  <si>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</si>
  <si>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</si>
  <si>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</si>
  <si>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</si>
  <si>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</si>
  <si>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</si>
  <si>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</si>
  <si>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</si>
  <si>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</si>
  <si>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</si>
  <si>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</si>
  <si>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</si>
  <si>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</si>
  <si>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</si>
  <si>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</si>
  <si>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</si>
  <si>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</si>
  <si>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</si>
  <si>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</si>
  <si>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</si>
  <si>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</si>
  <si>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</si>
  <si>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</si>
  <si>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</si>
  <si>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</si>
  <si>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</si>
  <si>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</si>
  <si>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</si>
  <si>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</si>
  <si>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</si>
  <si>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</si>
  <si>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</si>
  <si>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</si>
  <si>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</si>
  <si>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</si>
  <si>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</si>
  <si>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</si>
  <si>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</si>
  <si>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</si>
  <si>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</si>
  <si>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</si>
  <si>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</si>
  <si>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</si>
  <si>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</si>
  <si>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</si>
  <si>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</si>
  <si>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</si>
  <si>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</si>
  <si>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</si>
  <si>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</si>
  <si>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</si>
  <si>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</si>
  <si>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</si>
  <si>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</si>
  <si>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</si>
  <si>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</si>
  <si>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</si>
  <si>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</si>
  <si>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</si>
  <si>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</si>
  <si>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</si>
  <si>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</si>
  <si>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</si>
  <si>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</si>
  <si>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</si>
  <si>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</si>
  <si>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</si>
  <si>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</si>
  <si>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</si>
  <si>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</si>
  <si>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</si>
  <si>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</si>
  <si>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</si>
  <si>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</si>
  <si>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</si>
  <si>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</si>
  <si>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</si>
  <si>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</si>
  <si>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</si>
  <si>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</si>
  <si>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</si>
  <si>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</si>
  <si>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</si>
  <si>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</si>
  <si>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</si>
  <si>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</si>
  <si>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</si>
  <si>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</si>
  <si>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</si>
  <si>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</si>
  <si>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</si>
  <si>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</si>
  <si>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</si>
  <si>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</si>
  <si>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</si>
  <si>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</si>
  <si>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</si>
  <si>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</si>
  <si>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</si>
  <si>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</si>
  <si>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</si>
  <si>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</si>
  <si>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</si>
  <si>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</si>
  <si>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</si>
  <si>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</si>
  <si>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</si>
  <si>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</si>
  <si>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</si>
  <si>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</si>
  <si>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</si>
  <si>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</si>
  <si>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</si>
  <si>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</si>
  <si>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</si>
  <si>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</si>
  <si>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</si>
  <si>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</si>
  <si>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</si>
  <si>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</si>
  <si>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</si>
  <si>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</si>
  <si>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</si>
  <si>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</si>
  <si>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</si>
  <si>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</si>
  <si>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</si>
  <si>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</si>
  <si>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</si>
  <si>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</si>
  <si>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</si>
  <si>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</si>
  <si>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</si>
  <si>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</si>
  <si>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</si>
  <si>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</si>
  <si>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</si>
  <si>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</si>
  <si>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</si>
  <si>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</si>
  <si>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</si>
  <si>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</si>
  <si>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</si>
  <si>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</si>
  <si>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</si>
  <si>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</si>
  <si>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</si>
  <si>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</si>
  <si>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</si>
  <si>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</si>
  <si>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</si>
  <si>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</si>
  <si>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</si>
  <si>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</si>
  <si>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</si>
  <si>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</si>
  <si>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</si>
  <si>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</si>
  <si>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</si>
  <si>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</si>
  <si>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</si>
  <si>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</si>
  <si>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</si>
  <si>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</si>
  <si>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</si>
  <si>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</si>
  <si>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</si>
  <si>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</si>
  <si>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</si>
  <si>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</si>
  <si>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</si>
  <si>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</si>
  <si>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</si>
  <si>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</si>
  <si>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</si>
  <si>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</si>
  <si>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</si>
  <si>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</si>
  <si>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</si>
  <si>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</si>
  <si>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</si>
  <si>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</si>
  <si>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</si>
  <si>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</si>
  <si>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</si>
  <si>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</si>
  <si>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</si>
  <si>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</si>
  <si>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</si>
  <si>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</si>
  <si>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</si>
  <si>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</si>
  <si>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</si>
  <si>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</si>
  <si>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</si>
  <si>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</si>
  <si>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</si>
  <si>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</si>
  <si>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</si>
  <si>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</si>
  <si>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</si>
  <si>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</si>
  <si>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</si>
  <si>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</si>
  <si>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</si>
  <si>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</si>
  <si>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</si>
  <si>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</si>
  <si>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</si>
  <si>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</si>
  <si>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</si>
  <si>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</si>
  <si>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</si>
  <si>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</si>
  <si>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</si>
  <si>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</si>
  <si>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</si>
  <si>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</si>
  <si>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</si>
  <si>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</si>
  <si>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</si>
  <si>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</si>
  <si>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</si>
  <si>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</si>
  <si>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</si>
  <si>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</si>
  <si>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</si>
  <si>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</si>
  <si>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</si>
  <si>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</si>
  <si>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</si>
  <si>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</si>
  <si>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</si>
  <si>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</si>
  <si>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</si>
  <si>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</si>
  <si>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</si>
  <si>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</si>
  <si>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</si>
  <si>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</si>
  <si>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</si>
  <si>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</si>
  <si>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</si>
  <si>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</si>
  <si>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</si>
  <si>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</si>
  <si>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</si>
  <si>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</si>
  <si>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</si>
  <si>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</si>
  <si>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</si>
  <si>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</si>
  <si>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</si>
  <si>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</si>
  <si>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</si>
  <si>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</si>
  <si>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</si>
  <si>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</si>
  <si>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</si>
  <si>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</si>
  <si>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</si>
  <si>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</si>
  <si>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</si>
  <si>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</si>
  <si>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</si>
  <si>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</si>
  <si>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</si>
  <si>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</si>
  <si>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</si>
  <si>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</si>
  <si>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</si>
  <si>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</si>
  <si>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</si>
  <si>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</si>
  <si>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</si>
  <si>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</si>
  <si>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</si>
  <si>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</si>
  <si>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</si>
  <si>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</si>
  <si>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</si>
  <si>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</si>
  <si>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</si>
  <si>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</si>
  <si>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</si>
  <si>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</si>
  <si>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</si>
  <si>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</si>
  <si>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</si>
  <si>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</si>
  <si>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</si>
  <si>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</si>
  <si>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</si>
  <si>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</si>
  <si>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</si>
  <si>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</si>
  <si>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</si>
  <si>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</si>
  <si>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</si>
  <si>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</si>
  <si>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</si>
  <si>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</si>
  <si>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</si>
  <si>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</si>
  <si>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</si>
  <si>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</si>
  <si>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</si>
  <si>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</si>
  <si>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</si>
  <si>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</si>
  <si>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</si>
  <si>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</si>
  <si>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</si>
  <si>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</si>
  <si>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</si>
  <si>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</si>
  <si>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</si>
  <si>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</si>
  <si>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</si>
  <si>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</si>
  <si>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</si>
  <si>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</si>
  <si>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</si>
  <si>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</si>
  <si>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</si>
  <si>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</si>
  <si>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</si>
  <si>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</si>
  <si>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</si>
  <si>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</si>
  <si>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</si>
  <si>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</si>
  <si>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</si>
  <si>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</si>
  <si>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</si>
  <si>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</si>
  <si>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</si>
  <si>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</si>
  <si>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</si>
  <si>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</si>
  <si>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</si>
  <si>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</si>
  <si>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</si>
  <si>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</si>
  <si>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</si>
  <si>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</si>
  <si>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</si>
  <si>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</si>
  <si>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</si>
  <si>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</si>
  <si>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</si>
  <si>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</si>
  <si>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</si>
  <si>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</si>
  <si>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</si>
  <si>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</si>
  <si>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</si>
  <si>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</si>
  <si>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</si>
  <si>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</si>
  <si>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</si>
  <si>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</si>
  <si>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</si>
  <si>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</si>
  <si>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</si>
  <si>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</si>
  <si>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</si>
  <si>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</si>
  <si>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</si>
  <si>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</si>
  <si>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</si>
  <si>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</si>
  <si>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</si>
  <si>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</si>
  <si>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</si>
  <si>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</si>
  <si>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</si>
  <si>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</si>
  <si>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</si>
  <si>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</si>
  <si>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</si>
  <si>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</si>
  <si>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</si>
  <si>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</si>
  <si>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</si>
  <si>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</si>
  <si>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</si>
  <si>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</si>
  <si>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</si>
  <si>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</si>
  <si>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</si>
  <si>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</si>
  <si>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</si>
  <si>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</si>
  <si>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</si>
  <si>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</si>
  <si>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</si>
  <si>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</si>
  <si>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</si>
  <si>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</si>
  <si>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</si>
  <si>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</si>
  <si>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</si>
  <si>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</si>
  <si>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</si>
  <si>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</si>
  <si>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</si>
  <si>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</si>
  <si>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</si>
  <si>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</si>
  <si>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</si>
  <si>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</si>
  <si>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</si>
  <si>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</si>
  <si>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</si>
  <si>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</si>
  <si>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</si>
  <si>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</si>
  <si>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</si>
  <si>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</si>
  <si>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</si>
  <si>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</si>
  <si>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</si>
  <si>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</si>
  <si>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</si>
  <si>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</si>
  <si>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</si>
  <si>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</si>
  <si>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</si>
  <si>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</si>
  <si>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</si>
  <si>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</si>
  <si>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</si>
  <si>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</si>
  <si>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</si>
  <si>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</si>
  <si>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</si>
  <si>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</si>
  <si>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</si>
  <si>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</si>
  <si>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</si>
  <si>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</si>
  <si>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</si>
  <si>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</si>
  <si>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</si>
  <si>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</si>
  <si>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</si>
  <si>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</si>
  <si>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</si>
  <si>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</si>
  <si>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</si>
  <si>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</si>
  <si>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</si>
  <si>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</si>
  <si>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</si>
  <si>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</si>
  <si>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</si>
  <si>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</si>
  <si>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</si>
  <si>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</si>
  <si>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</si>
  <si>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</si>
  <si>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</si>
  <si>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</si>
  <si>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</si>
  <si>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</si>
  <si>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</si>
  <si>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</si>
  <si>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</si>
  <si>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</si>
  <si>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</si>
  <si>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</si>
  <si>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</si>
  <si>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</si>
  <si>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</si>
  <si>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</si>
  <si>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</si>
  <si>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</si>
  <si>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</si>
  <si>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</si>
  <si>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</si>
  <si>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</si>
  <si>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</si>
  <si>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</si>
  <si>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</si>
  <si>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</si>
  <si>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</si>
  <si>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</si>
  <si>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</si>
  <si>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</si>
  <si>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</si>
  <si>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</si>
  <si>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</si>
  <si>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</si>
  <si>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</si>
  <si>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</si>
  <si>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</si>
  <si>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</si>
  <si>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</si>
  <si>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</si>
  <si>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</si>
  <si>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</si>
  <si>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</si>
  <si>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</si>
  <si>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</si>
  <si>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</si>
  <si>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</si>
  <si>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</si>
  <si>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</si>
  <si>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</si>
  <si>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</si>
  <si>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</si>
  <si>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</si>
  <si>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</si>
  <si>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</si>
  <si>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</si>
  <si>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</si>
  <si>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</si>
  <si>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</si>
  <si>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</si>
  <si>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</si>
  <si>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</si>
  <si>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</si>
  <si>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</si>
  <si>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</si>
  <si>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</si>
  <si>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</si>
  <si>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</si>
  <si>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</si>
  <si>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</si>
  <si>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</si>
  <si>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</si>
  <si>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</si>
  <si>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</si>
  <si>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</si>
  <si>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</si>
  <si>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</si>
  <si>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</si>
  <si>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</si>
  <si>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</si>
  <si>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</si>
  <si>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</si>
  <si>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</si>
  <si>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</si>
  <si>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</si>
  <si>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</si>
  <si>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</si>
  <si>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</si>
  <si>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</si>
  <si>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</si>
  <si>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</si>
  <si>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</si>
  <si>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</si>
  <si>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</si>
  <si>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</si>
  <si>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</si>
  <si>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</si>
  <si>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</si>
  <si>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</si>
  <si>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</si>
  <si>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</si>
  <si>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</si>
  <si>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</si>
  <si>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</si>
  <si>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</si>
  <si>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</si>
  <si>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</si>
  <si>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</si>
  <si>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</si>
  <si>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</si>
  <si>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</si>
  <si>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</si>
  <si>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</si>
  <si>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</si>
  <si>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</si>
  <si>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</si>
  <si>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</si>
  <si>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</si>
  <si>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</si>
  <si>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</si>
  <si>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</si>
  <si>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</si>
  <si>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</si>
  <si>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</si>
  <si>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</si>
  <si>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</si>
  <si>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</si>
  <si>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</si>
  <si>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</si>
  <si>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</si>
  <si>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</si>
  <si>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</si>
  <si>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</si>
  <si>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</si>
  <si>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</si>
  <si>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</si>
  <si>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</si>
  <si>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</si>
  <si>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</si>
  <si>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</si>
  <si>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</si>
  <si>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</si>
  <si>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</si>
  <si>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</si>
  <si>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</si>
  <si>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</si>
  <si>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</si>
  <si>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</si>
  <si>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</si>
  <si>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</si>
  <si>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</si>
  <si>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</si>
  <si>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</si>
  <si>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</si>
  <si>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</si>
  <si>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</si>
  <si>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</si>
  <si>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</si>
  <si>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</si>
  <si>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</si>
  <si>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</si>
  <si>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</si>
  <si>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</si>
  <si>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</si>
  <si>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</si>
  <si>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</si>
  <si>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</si>
  <si>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</si>
  <si>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</si>
  <si>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</si>
  <si>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</si>
  <si>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</si>
  <si>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</si>
  <si>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</si>
  <si>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</si>
  <si>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</si>
  <si>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</si>
  <si>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</si>
  <si>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</si>
  <si>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</si>
  <si>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</si>
  <si>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</si>
  <si>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</si>
  <si>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</si>
  <si>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</si>
  <si>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</si>
  <si>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</si>
  <si>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</si>
  <si>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</si>
  <si>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</si>
  <si>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</si>
  <si>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</si>
  <si>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</si>
  <si>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</si>
  <si>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</si>
  <si>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</si>
  <si>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</si>
  <si>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</si>
  <si>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</si>
  <si>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</si>
  <si>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</si>
  <si>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</si>
  <si>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</si>
  <si>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</si>
  <si>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</si>
  <si>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</si>
  <si>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</si>
  <si>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</si>
  <si>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</si>
  <si>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</si>
  <si>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</si>
  <si>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</si>
  <si>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</si>
  <si>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</si>
  <si>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</si>
  <si>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</si>
  <si>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</si>
  <si>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</si>
  <si>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</si>
  <si>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</si>
  <si>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</si>
  <si>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</si>
  <si>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</si>
  <si>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</si>
  <si>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</si>
  <si>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</si>
  <si>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</si>
  <si>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</si>
  <si>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</si>
  <si>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</si>
  <si>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</si>
  <si>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</si>
  <si>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</si>
  <si>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</si>
  <si>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</si>
  <si>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</si>
  <si>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</si>
  <si>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</si>
  <si>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</si>
  <si>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</si>
  <si>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</si>
  <si>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</si>
  <si>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</si>
  <si>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</si>
  <si>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</si>
  <si>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</si>
  <si>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</si>
  <si>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</si>
  <si>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</si>
  <si>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</si>
  <si>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</si>
  <si>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</si>
  <si>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</si>
  <si>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</si>
  <si>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</si>
  <si>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</si>
  <si>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</si>
  <si>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</si>
  <si>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</si>
  <si>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</si>
  <si>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</si>
  <si>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</si>
  <si>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</si>
  <si>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</si>
  <si>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</si>
  <si>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</si>
  <si>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</si>
  <si>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</si>
  <si>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</si>
  <si>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</si>
  <si>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</si>
  <si>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</si>
  <si>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</si>
  <si>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</si>
  <si>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</si>
  <si>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</si>
  <si>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</si>
  <si>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</si>
  <si>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</si>
  <si>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</si>
  <si>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</si>
  <si>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</si>
  <si>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</si>
  <si>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</si>
  <si>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</si>
  <si>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</si>
  <si>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</si>
  <si>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</si>
  <si>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</si>
  <si>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</si>
  <si>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</si>
  <si>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</si>
  <si>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</si>
  <si>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</si>
  <si>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</si>
  <si>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</si>
  <si>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</si>
  <si>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</si>
  <si>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</si>
  <si>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</si>
  <si>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</si>
  <si>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</si>
  <si>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</si>
  <si>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</si>
  <si>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</si>
  <si>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</si>
  <si>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</si>
  <si>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</si>
  <si>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</si>
  <si>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</si>
  <si>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</si>
  <si>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</si>
  <si>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</si>
  <si>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</si>
  <si>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</si>
  <si>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</si>
  <si>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</si>
  <si>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</si>
  <si>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</si>
  <si>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</si>
  <si>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</si>
  <si>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</si>
  <si>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</si>
  <si>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</si>
  <si>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</si>
  <si>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</si>
  <si>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</si>
  <si>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</si>
  <si>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</si>
  <si>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</si>
  <si>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</si>
  <si>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</si>
  <si>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</si>
  <si>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</si>
  <si>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</si>
  <si>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</si>
  <si>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</si>
  <si>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</si>
  <si>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</si>
  <si>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</si>
  <si>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</si>
  <si>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</si>
  <si>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</si>
  <si>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</si>
  <si>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</si>
  <si>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</si>
  <si>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</si>
  <si>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</si>
  <si>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</si>
  <si>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</si>
  <si>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</si>
  <si>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</si>
  <si>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</si>
  <si>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</si>
  <si>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</si>
  <si>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</si>
  <si>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</si>
  <si>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</si>
  <si>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</si>
  <si>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</si>
  <si>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</si>
  <si>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</si>
  <si>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</si>
  <si>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</si>
  <si>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</si>
  <si>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</si>
  <si>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</si>
  <si>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</si>
  <si>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</si>
  <si>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</si>
  <si>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</si>
  <si>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</si>
  <si>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</si>
  <si>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</si>
  <si>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</si>
  <si>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</si>
  <si>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</si>
  <si>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</si>
  <si>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</si>
  <si>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</si>
  <si>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</si>
  <si>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</si>
  <si>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</si>
  <si>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</si>
  <si>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</si>
  <si>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</si>
  <si>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</si>
  <si>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</si>
  <si>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</si>
  <si>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</si>
  <si>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</si>
  <si>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</si>
  <si>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</si>
  <si>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</si>
  <si>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</si>
  <si>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</si>
  <si>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</si>
  <si>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</si>
  <si>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</si>
  <si>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</si>
  <si>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</si>
  <si>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</si>
  <si>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</si>
  <si>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</si>
  <si>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</si>
  <si>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</si>
  <si>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</si>
  <si>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</si>
  <si>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</si>
  <si>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</si>
  <si>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</si>
  <si>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</si>
  <si>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</si>
  <si>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</si>
  <si>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</si>
  <si>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</si>
  <si>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</si>
  <si>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</si>
  <si>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</si>
  <si>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</si>
  <si>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</si>
  <si>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</si>
  <si>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</si>
  <si>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</si>
  <si>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</si>
  <si>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</si>
  <si>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</si>
  <si>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</si>
  <si>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</si>
  <si>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</si>
  <si>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</si>
  <si>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</si>
  <si>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</si>
  <si>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</si>
  <si>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</si>
  <si>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</si>
  <si>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</si>
  <si>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</si>
  <si>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</si>
  <si>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</si>
  <si>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</si>
  <si>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</si>
  <si>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</si>
  <si>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</si>
  <si>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</si>
  <si>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</si>
  <si>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</si>
  <si>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</si>
  <si>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</si>
  <si>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</si>
  <si>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</si>
  <si>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</si>
  <si>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</si>
  <si>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</si>
  <si>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</si>
  <si>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</si>
  <si>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</si>
  <si>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</si>
  <si>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</si>
  <si>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</si>
  <si>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</si>
  <si>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</si>
  <si>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</si>
  <si>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</si>
  <si>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</si>
  <si>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</si>
  <si>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</si>
  <si>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</si>
  <si>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</si>
  <si>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</si>
  <si>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</si>
  <si>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</si>
  <si>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</si>
  <si>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</si>
  <si>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</si>
  <si>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</si>
  <si>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</si>
  <si>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</si>
  <si>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</si>
  <si>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</si>
  <si>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</si>
  <si>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</si>
  <si>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</si>
  <si>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</si>
  <si>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</si>
  <si>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</si>
  <si>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</si>
  <si>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</si>
  <si>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</si>
  <si>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</si>
  <si>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</si>
  <si>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</si>
  <si>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</si>
  <si>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</si>
  <si>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</si>
  <si>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</si>
  <si>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</si>
  <si>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</si>
  <si>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</si>
  <si>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</si>
  <si>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</si>
  <si>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</si>
  <si>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</si>
  <si>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</si>
  <si>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</si>
  <si>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</si>
  <si>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</si>
  <si>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</si>
  <si>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</si>
  <si>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</si>
  <si>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</si>
  <si>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</si>
  <si>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</si>
  <si>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</si>
  <si>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</si>
  <si>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</si>
  <si>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</si>
  <si>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</si>
  <si>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</si>
  <si>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</si>
  <si>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</si>
  <si>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</si>
  <si>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</si>
  <si>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</si>
  <si>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</si>
  <si>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</si>
  <si>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</si>
  <si>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</si>
  <si>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</si>
  <si>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</si>
  <si>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</si>
  <si>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</si>
  <si>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</si>
  <si>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</si>
  <si>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</si>
  <si>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</si>
  <si>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</si>
  <si>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</si>
  <si>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</si>
  <si>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</si>
  <si>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</si>
  <si>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</si>
  <si>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</si>
  <si>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</si>
  <si>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</si>
  <si>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</si>
  <si>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</si>
  <si>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</si>
  <si>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</si>
  <si>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</si>
  <si>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</si>
  <si>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</si>
  <si>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</si>
  <si>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</si>
  <si>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</si>
  <si>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</si>
  <si>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</si>
  <si>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</si>
  <si>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</si>
  <si>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</si>
  <si>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</si>
  <si>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</si>
  <si>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</si>
  <si>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</si>
  <si>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</si>
  <si>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</si>
  <si>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</si>
  <si>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</si>
  <si>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</si>
  <si>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</si>
  <si>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</si>
  <si>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</si>
  <si>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</si>
  <si>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</si>
  <si>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</si>
  <si>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</si>
  <si>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</si>
  <si>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</si>
  <si>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</si>
  <si>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</si>
  <si>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</si>
  <si>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</si>
  <si>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</si>
  <si>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</si>
  <si>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</si>
  <si>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</si>
  <si>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</si>
  <si>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</si>
  <si>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</si>
  <si>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</si>
  <si>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</si>
  <si>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</si>
  <si>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</si>
  <si>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</si>
  <si>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</si>
  <si>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</si>
  <si>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</si>
  <si>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</si>
  <si>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</si>
  <si>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</si>
  <si>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</si>
  <si>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</si>
  <si>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</si>
  <si>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</si>
  <si>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</si>
  <si>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</si>
  <si>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</si>
  <si>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</si>
  <si>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</si>
  <si>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</si>
  <si>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</si>
  <si>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</si>
  <si>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</si>
  <si>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</si>
  <si>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</si>
  <si>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</si>
  <si>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</si>
  <si>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</si>
  <si>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</si>
  <si>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</si>
  <si>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</si>
  <si>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</si>
  <si>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</si>
  <si>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</si>
  <si>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</si>
  <si>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</si>
  <si>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</si>
  <si>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</si>
  <si>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</si>
  <si>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</si>
  <si>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</si>
  <si>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</si>
  <si>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</si>
  <si>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</si>
  <si>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</si>
  <si>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</si>
  <si>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</si>
  <si>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</si>
  <si>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</si>
  <si>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</si>
  <si>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</si>
  <si>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</si>
  <si>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</si>
  <si>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</si>
  <si>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</si>
  <si>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</si>
  <si>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</si>
  <si>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</si>
  <si>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</si>
  <si>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</si>
  <si>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</si>
  <si>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</si>
  <si>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</si>
  <si>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</si>
  <si>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</si>
  <si>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</si>
  <si>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</si>
  <si>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</si>
  <si>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</si>
  <si>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</si>
  <si>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</si>
  <si>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</si>
  <si>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</si>
  <si>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</si>
  <si>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</si>
  <si>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</si>
  <si>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</si>
  <si>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</si>
  <si>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</si>
  <si>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</si>
  <si>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</si>
  <si>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</si>
  <si>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</si>
  <si>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</si>
  <si>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</si>
  <si>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</si>
  <si>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</si>
  <si>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</si>
  <si>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</si>
  <si>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</si>
  <si>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</si>
  <si>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</si>
  <si>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</si>
  <si>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</si>
  <si>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</si>
  <si>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</si>
  <si>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</si>
  <si>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</si>
  <si>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</si>
  <si>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</si>
  <si>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</si>
  <si>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</si>
  <si>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</si>
  <si>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</si>
  <si>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</si>
  <si>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</si>
  <si>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</si>
  <si>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</si>
  <si>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</si>
  <si>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</si>
  <si>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</si>
  <si>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</si>
  <si>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</si>
  <si>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</si>
  <si>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</si>
  <si>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</si>
  <si>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</si>
  <si>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</si>
  <si>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</si>
  <si>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</si>
  <si>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</si>
  <si>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</si>
  <si>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</si>
  <si>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</si>
  <si>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</si>
  <si>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</si>
  <si>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</si>
  <si>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</si>
  <si>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</si>
  <si>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</si>
  <si>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</si>
  <si>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</si>
  <si>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</si>
  <si>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</si>
  <si>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</si>
  <si>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</si>
  <si>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</si>
  <si>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</si>
  <si>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</si>
  <si>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</si>
  <si>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</si>
  <si>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</si>
  <si>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</si>
  <si>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</si>
  <si>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</si>
  <si>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</si>
  <si>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</si>
  <si>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</si>
  <si>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</si>
  <si>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</si>
  <si>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</si>
  <si>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</si>
  <si>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</si>
  <si>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</si>
  <si>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</si>
  <si>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</si>
  <si>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</si>
  <si>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</si>
  <si>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</si>
  <si>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</si>
  <si>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</si>
  <si>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</si>
  <si>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</si>
  <si>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</si>
  <si>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</si>
  <si>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</si>
  <si>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</si>
  <si>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</si>
  <si>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</si>
  <si>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</si>
  <si>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</si>
  <si>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</si>
  <si>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</si>
  <si>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</si>
  <si>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</si>
  <si>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</si>
  <si>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</si>
  <si>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</si>
  <si>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</si>
  <si>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</si>
  <si>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</si>
  <si>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</si>
  <si>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</si>
  <si>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</si>
  <si>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</si>
  <si>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</si>
  <si>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</si>
  <si>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</si>
  <si>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</si>
  <si>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</si>
  <si>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</si>
  <si>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</si>
  <si>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</si>
  <si>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</si>
  <si>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</si>
  <si>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</si>
  <si>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</si>
  <si>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</si>
  <si>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</si>
  <si>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</si>
  <si>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</si>
  <si>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</si>
  <si>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</si>
  <si>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</si>
  <si>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</si>
  <si>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</si>
  <si>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</si>
  <si>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</si>
  <si>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</si>
  <si>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</si>
  <si>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</si>
  <si>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</si>
  <si>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</si>
  <si>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</si>
  <si>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</si>
  <si>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</si>
  <si>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</si>
  <si>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</si>
  <si>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</si>
  <si>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</si>
  <si>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</si>
  <si>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</si>
  <si>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</si>
  <si>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</si>
  <si>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</si>
  <si>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</si>
  <si>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</si>
  <si>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</si>
  <si>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</si>
  <si>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</si>
  <si>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</si>
  <si>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</si>
  <si>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</si>
  <si>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</si>
  <si>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</si>
  <si>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</si>
  <si>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</si>
  <si>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</si>
  <si>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</si>
  <si>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</si>
  <si>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</si>
  <si>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</si>
  <si>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</si>
  <si>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</si>
  <si>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</si>
  <si>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</si>
  <si>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</si>
  <si>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</si>
  <si>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</si>
  <si>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</si>
  <si>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</si>
  <si>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</si>
  <si>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</si>
  <si>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</si>
  <si>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</si>
  <si>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</si>
  <si>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</si>
  <si>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</si>
  <si>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</si>
  <si>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</si>
  <si>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</si>
  <si>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</si>
  <si>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</si>
  <si>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</si>
  <si>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</si>
  <si>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</si>
  <si>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</si>
  <si>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</si>
  <si>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</si>
  <si>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</si>
  <si>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</si>
  <si>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</si>
  <si>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</si>
  <si>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</si>
  <si>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</si>
  <si>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</si>
  <si>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</si>
  <si>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</si>
  <si>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</si>
  <si>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</si>
  <si>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</si>
  <si>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</si>
  <si>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</si>
  <si>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</si>
  <si>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</si>
  <si>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</si>
  <si>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</si>
  <si>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</si>
  <si>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</si>
  <si>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</si>
  <si>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</si>
  <si>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</si>
  <si>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</si>
  <si>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</si>
  <si>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</si>
  <si>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</si>
  <si>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</si>
  <si>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</si>
  <si>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</si>
  <si>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</si>
  <si>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</si>
  <si>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</si>
  <si>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</si>
  <si>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</si>
  <si>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</si>
  <si>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</si>
  <si>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</si>
  <si>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</si>
  <si>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</si>
  <si>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</si>
  <si>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</si>
  <si>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</si>
  <si>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</si>
  <si>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</si>
  <si>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</si>
  <si>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</si>
  <si>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</si>
  <si>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</si>
  <si>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</si>
  <si>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</si>
  <si>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</si>
  <si>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</si>
  <si>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</si>
  <si>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</si>
  <si>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</si>
  <si>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</si>
  <si>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</si>
  <si>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</si>
  <si>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</si>
  <si>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</si>
  <si>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</si>
  <si>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</si>
  <si>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</si>
  <si>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</si>
  <si>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</si>
  <si>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</si>
  <si>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</si>
  <si>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</si>
  <si>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</si>
  <si>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</si>
  <si>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</si>
  <si>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</si>
  <si>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</si>
  <si>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</si>
  <si>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</si>
  <si>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</si>
  <si>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</si>
  <si>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</si>
  <si>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</si>
  <si>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</si>
  <si>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</si>
  <si>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</si>
  <si>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</si>
  <si>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</si>
  <si>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</si>
  <si>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</si>
  <si>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</si>
  <si>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</si>
  <si>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</si>
  <si>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</si>
  <si>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</si>
  <si>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</si>
  <si>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</si>
  <si>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</si>
  <si>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</si>
  <si>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</si>
  <si>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</si>
  <si>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</si>
  <si>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</si>
  <si>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</si>
  <si>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</si>
  <si>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</si>
  <si>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</si>
  <si>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</si>
  <si>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</si>
  <si>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</si>
  <si>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</si>
  <si>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</si>
  <si>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</si>
  <si>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</si>
  <si>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</si>
  <si>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</si>
  <si>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</si>
  <si>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</si>
  <si>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</si>
  <si>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</si>
  <si>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</si>
  <si>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</si>
  <si>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</si>
  <si>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</si>
  <si>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</si>
  <si>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</si>
  <si>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</si>
  <si>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</si>
  <si>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</si>
  <si>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</si>
  <si>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</si>
  <si>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</si>
  <si>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</si>
  <si>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</si>
  <si>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</si>
  <si>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</si>
  <si>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</si>
  <si>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</si>
  <si>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</si>
  <si>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</si>
  <si>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</si>
  <si>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</si>
  <si>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</si>
  <si>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</si>
  <si>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</si>
  <si>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</si>
  <si>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</si>
  <si>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</si>
  <si>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</si>
  <si>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</si>
  <si>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</si>
  <si>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</si>
  <si>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</si>
  <si>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</si>
  <si>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</si>
  <si>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</si>
  <si>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</si>
  <si>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</si>
  <si>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</si>
  <si>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</si>
  <si>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</si>
  <si>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</si>
  <si>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</si>
  <si>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</si>
  <si>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</si>
  <si>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</si>
  <si>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</si>
  <si>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</si>
  <si>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</si>
  <si>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</si>
  <si>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</si>
  <si>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</si>
  <si>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</si>
  <si>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</si>
  <si>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</si>
  <si>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</si>
  <si>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</si>
  <si>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</si>
  <si>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</si>
  <si>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</si>
  <si>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</si>
  <si>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</si>
  <si>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</si>
  <si>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</si>
  <si>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</si>
  <si>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</si>
  <si>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</si>
  <si>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</si>
  <si>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</si>
  <si>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</si>
  <si>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</si>
  <si>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</si>
  <si>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</si>
  <si>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</si>
  <si>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</si>
  <si>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</si>
  <si>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</si>
  <si>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</si>
  <si>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</si>
  <si>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</si>
  <si>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</si>
  <si>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</si>
  <si>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</si>
  <si>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</si>
  <si>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</si>
  <si>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</si>
  <si>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</si>
  <si>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</si>
  <si>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</si>
  <si>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</si>
  <si>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</si>
  <si>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</si>
  <si>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</si>
  <si>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</si>
  <si>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</si>
  <si>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</si>
  <si>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</si>
  <si>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</si>
  <si>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</si>
  <si>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</si>
  <si>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</si>
  <si>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</si>
  <si>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</si>
  <si>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</si>
  <si>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</si>
  <si>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</si>
  <si>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</si>
  <si>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</si>
  <si>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</si>
  <si>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</si>
  <si>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</si>
  <si>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</si>
  <si>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</si>
  <si>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</si>
  <si>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</si>
  <si>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</si>
  <si>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</si>
  <si>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</si>
  <si>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</si>
  <si>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</si>
  <si>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</si>
  <si>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</si>
  <si>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</si>
  <si>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</si>
  <si>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</si>
  <si>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</si>
  <si>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</si>
  <si>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</si>
  <si>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</si>
  <si>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</si>
  <si>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</si>
  <si>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</si>
  <si>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</si>
  <si>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</si>
  <si>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</si>
  <si>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</si>
  <si>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</si>
  <si>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</si>
  <si>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</si>
  <si>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</si>
  <si>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</si>
  <si>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</si>
  <si>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</si>
  <si>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</si>
  <si>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</si>
  <si>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</si>
  <si>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</si>
  <si>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</si>
  <si>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</si>
  <si>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</si>
  <si>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</si>
  <si>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</si>
  <si>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</si>
  <si>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</si>
  <si>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</si>
  <si>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</si>
  <si>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</si>
  <si>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</si>
  <si>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</si>
  <si>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</si>
  <si>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</si>
  <si>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</si>
  <si>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</si>
  <si>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</si>
  <si>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</si>
  <si>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</si>
  <si>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</si>
  <si>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</si>
  <si>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</si>
  <si>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</si>
  <si>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</si>
  <si>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</si>
  <si>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</si>
  <si>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</si>
  <si>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</si>
  <si>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</si>
  <si>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</si>
  <si>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</si>
  <si>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</si>
  <si>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</si>
  <si>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</si>
  <si>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</si>
  <si>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</si>
  <si>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</si>
  <si>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</si>
  <si>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</si>
  <si>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</si>
  <si>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</si>
  <si>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</si>
  <si>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</si>
  <si>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</si>
  <si>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</si>
  <si>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</si>
  <si>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</si>
  <si>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</si>
  <si>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</si>
  <si>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</si>
  <si>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</si>
  <si>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</si>
  <si>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</si>
  <si>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</si>
  <si>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</si>
  <si>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</si>
  <si>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</si>
  <si>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</si>
  <si>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</si>
  <si>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</si>
  <si>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</si>
  <si>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</si>
  <si>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</si>
  <si>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</si>
  <si>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</si>
  <si>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</si>
  <si>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</si>
  <si>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</si>
  <si>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</si>
  <si>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</si>
  <si>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</si>
  <si>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</si>
  <si>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</si>
  <si>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</si>
  <si>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</si>
  <si>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</si>
  <si>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</si>
  <si>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</si>
  <si>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</si>
  <si>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</si>
  <si>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</si>
  <si>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</si>
  <si>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</si>
  <si>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</si>
  <si>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</si>
  <si>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</si>
  <si>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</si>
  <si>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</si>
  <si>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</si>
  <si>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</si>
  <si>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</si>
  <si>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</si>
  <si>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</si>
  <si>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</si>
  <si>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</si>
  <si>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</si>
  <si>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</si>
  <si>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</si>
  <si>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</si>
  <si>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</si>
  <si>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</si>
  <si>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</si>
  <si>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</si>
  <si>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</si>
  <si>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</si>
  <si>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</si>
  <si>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</si>
  <si>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</si>
  <si>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</si>
  <si>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</si>
  <si>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</si>
  <si>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</si>
  <si>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</si>
  <si>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</si>
  <si>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</si>
  <si>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</si>
  <si>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</si>
  <si>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</si>
  <si>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</si>
  <si>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</si>
  <si>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</si>
  <si>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</si>
  <si>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</si>
  <si>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</si>
  <si>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</si>
  <si>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</si>
  <si>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</si>
  <si>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</si>
  <si>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</si>
  <si>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</si>
  <si>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</si>
  <si>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</si>
  <si>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</si>
  <si>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</si>
  <si>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</si>
  <si>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</si>
  <si>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</si>
  <si>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</si>
  <si>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</si>
  <si>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</si>
  <si>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</si>
  <si>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</si>
  <si>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</si>
  <si>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</si>
  <si>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</si>
  <si>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</si>
  <si>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</si>
  <si>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</si>
  <si>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</si>
  <si>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</si>
  <si>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</si>
  <si>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</si>
  <si>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</si>
  <si>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</si>
  <si>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</si>
  <si>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</si>
  <si>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</si>
  <si>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</si>
  <si>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</si>
  <si>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</si>
  <si>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</si>
  <si>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</si>
  <si>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</si>
  <si>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</si>
  <si>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</si>
  <si>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</si>
  <si>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</si>
  <si>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</si>
  <si>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</si>
  <si>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</si>
  <si>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</si>
  <si>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</si>
  <si>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</si>
  <si>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</si>
  <si>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</si>
  <si>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</si>
  <si>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</si>
  <si>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</si>
  <si>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</si>
  <si>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</si>
  <si>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</si>
  <si>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</si>
  <si>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</si>
  <si>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</si>
  <si>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</si>
  <si>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</si>
  <si>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</si>
  <si>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</si>
  <si>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</si>
  <si>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</si>
  <si>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</si>
  <si>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</si>
  <si>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</si>
  <si>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</si>
  <si>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</si>
  <si>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</si>
  <si>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</si>
  <si>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</si>
  <si>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</si>
  <si>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</si>
  <si>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</si>
  <si>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</si>
  <si>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</si>
  <si>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</si>
  <si>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</si>
  <si>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</si>
  <si>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</si>
  <si>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</si>
  <si>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</si>
  <si>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</si>
  <si>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</si>
  <si>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</si>
  <si>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</si>
  <si>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</si>
  <si>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</si>
  <si>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</si>
  <si>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</si>
  <si>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</si>
  <si>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</si>
  <si>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</si>
  <si>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</si>
  <si>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</si>
  <si>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</si>
  <si>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</si>
  <si>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</si>
  <si>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</si>
  <si>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</si>
  <si>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</si>
  <si>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</si>
  <si>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</si>
  <si>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</si>
  <si>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</si>
  <si>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</si>
  <si>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</si>
  <si>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</si>
  <si>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</si>
  <si>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</si>
  <si>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</si>
  <si>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</si>
  <si>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</si>
  <si>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</si>
  <si>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</si>
  <si>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</si>
  <si>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</si>
  <si>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</si>
  <si>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</si>
  <si>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</si>
  <si>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</si>
  <si>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</si>
  <si>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</si>
  <si>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</si>
  <si>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</si>
  <si>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</si>
  <si>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</si>
  <si>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</si>
  <si>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</si>
  <si>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</si>
  <si>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</si>
  <si>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</si>
  <si>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</si>
  <si>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</si>
  <si>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</si>
  <si>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</si>
  <si>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</si>
  <si>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</si>
  <si>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</si>
  <si>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</si>
  <si>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</si>
  <si>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</si>
  <si>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</si>
  <si>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</si>
  <si>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</si>
  <si>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</si>
  <si>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</si>
  <si>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</si>
  <si>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</si>
  <si>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</si>
  <si>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</si>
  <si>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</si>
  <si>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</si>
  <si>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</si>
  <si>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</si>
  <si>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</si>
  <si>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</si>
  <si>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</si>
  <si>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</si>
  <si>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</si>
  <si>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</si>
  <si>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</si>
  <si>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</si>
  <si>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</si>
  <si>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</si>
  <si>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</si>
  <si>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</si>
  <si>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</si>
  <si>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</si>
  <si>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</si>
  <si>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</si>
  <si>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</si>
  <si>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</si>
  <si>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</si>
  <si>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</si>
  <si>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</si>
  <si>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</si>
  <si>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</si>
  <si>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</si>
  <si>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</si>
  <si>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</si>
  <si>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</si>
  <si>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</si>
  <si>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</si>
  <si>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</si>
  <si>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</si>
  <si>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</si>
  <si>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</si>
  <si>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</si>
  <si>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</si>
  <si>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</si>
  <si>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</si>
  <si>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</si>
  <si>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</si>
  <si>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</si>
  <si>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</si>
  <si>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</si>
  <si>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</si>
  <si>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</si>
  <si>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</si>
  <si>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</si>
  <si>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</si>
  <si>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</si>
  <si>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</si>
  <si>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</si>
  <si>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</si>
  <si>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</si>
  <si>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</si>
  <si>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</si>
  <si>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</si>
  <si>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</si>
  <si>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</si>
  <si>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</si>
  <si>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</si>
  <si>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</si>
  <si>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</si>
  <si>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</si>
  <si>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</si>
  <si>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</si>
  <si>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</si>
  <si>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</si>
  <si>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</si>
  <si>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</si>
  <si>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</si>
  <si>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</si>
  <si>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</si>
  <si>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</si>
  <si>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</si>
  <si>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</si>
  <si>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</si>
  <si>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</si>
  <si>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</si>
  <si>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</si>
  <si>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</si>
  <si>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</si>
  <si>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</si>
  <si>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</si>
  <si>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</si>
  <si>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</si>
  <si>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</si>
  <si>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</si>
  <si>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</si>
  <si>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</si>
  <si>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</si>
  <si>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</si>
  <si>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</si>
  <si>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</si>
  <si>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</si>
  <si>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</si>
  <si>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</si>
  <si>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</si>
  <si>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</si>
  <si>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</si>
  <si>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</si>
  <si>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</si>
  <si>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</si>
  <si>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</si>
  <si>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</si>
  <si>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</si>
  <si>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</si>
  <si>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</si>
  <si>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</si>
  <si>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</si>
  <si>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</si>
  <si>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</si>
  <si>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</si>
  <si>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</si>
  <si>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</si>
  <si>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</si>
  <si>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</si>
  <si>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</si>
  <si>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</si>
  <si>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</si>
  <si>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</si>
  <si>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</si>
  <si>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</si>
  <si>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</si>
  <si>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</si>
  <si>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</si>
  <si>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</si>
  <si>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</si>
  <si>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</si>
  <si>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</si>
  <si>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</si>
  <si>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</si>
  <si>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</si>
  <si>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</si>
  <si>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</si>
  <si>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</si>
  <si>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</si>
  <si>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</si>
  <si>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</si>
  <si>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</si>
  <si>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</si>
  <si>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</si>
  <si>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</si>
  <si>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</si>
  <si>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</si>
  <si>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</si>
  <si>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</si>
  <si>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</si>
  <si>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</si>
  <si>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</si>
  <si>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</si>
  <si>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</si>
  <si>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</si>
  <si>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</si>
  <si>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</si>
  <si>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</si>
  <si>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</si>
  <si>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</si>
  <si>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</si>
  <si>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</si>
  <si>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</si>
  <si>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</si>
  <si>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</si>
  <si>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</si>
  <si>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</si>
  <si>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</si>
  <si>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</si>
  <si>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</si>
  <si>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</si>
  <si>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</si>
  <si>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</si>
  <si>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</si>
  <si>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</si>
  <si>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</si>
  <si>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</si>
  <si>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</si>
  <si>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</si>
  <si>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</si>
  <si>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</si>
  <si>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</si>
  <si>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</si>
  <si>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</si>
  <si>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</si>
  <si>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</si>
  <si>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</si>
  <si>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</si>
  <si>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</si>
  <si>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</si>
  <si>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</si>
  <si>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</si>
  <si>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</si>
  <si>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</si>
  <si>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</si>
  <si>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</si>
  <si>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</si>
  <si>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</si>
  <si>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</si>
  <si>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</si>
  <si>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</si>
  <si>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</si>
  <si>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</si>
  <si>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</si>
  <si>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</si>
  <si>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</si>
  <si>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</si>
  <si>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</si>
  <si>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</si>
  <si>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</si>
  <si>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</si>
  <si>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</si>
  <si>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</si>
  <si>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</si>
  <si>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</si>
  <si>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</si>
  <si>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</si>
  <si>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</si>
  <si>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</si>
  <si>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</si>
  <si>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</si>
  <si>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</si>
  <si>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</si>
  <si>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</si>
  <si>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</si>
  <si>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</si>
  <si>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</si>
  <si>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</si>
  <si>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</si>
  <si>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</si>
  <si>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</si>
  <si>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</si>
  <si>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</si>
  <si>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</si>
  <si>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</si>
  <si>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</si>
  <si>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</si>
  <si>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</si>
  <si>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</si>
  <si>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</si>
  <si>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</si>
  <si>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</si>
  <si>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</si>
  <si>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</si>
  <si>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</si>
  <si>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</si>
  <si>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</si>
  <si>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</si>
  <si>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</si>
  <si>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</si>
  <si>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</si>
  <si>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</si>
  <si>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</si>
  <si>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</si>
  <si>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</si>
  <si>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</si>
  <si>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</si>
  <si>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</si>
  <si>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</si>
  <si>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</si>
  <si>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</si>
  <si>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</si>
  <si>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</si>
  <si>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</si>
  <si>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</si>
  <si>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</si>
  <si>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</si>
  <si>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</si>
  <si>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</si>
  <si>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</si>
  <si>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</si>
  <si>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</si>
  <si>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</si>
  <si>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</si>
  <si>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</si>
  <si>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</si>
  <si>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</si>
  <si>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</si>
  <si>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</si>
  <si>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</si>
  <si>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</si>
  <si>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</si>
  <si>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</si>
  <si>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</si>
  <si>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</si>
  <si>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</si>
  <si>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</si>
  <si>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</si>
  <si>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</si>
  <si>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</si>
  <si>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</si>
  <si>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</si>
  <si>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</si>
  <si>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</si>
  <si>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</si>
  <si>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</si>
  <si>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</si>
  <si>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</si>
  <si>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</si>
  <si>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</si>
  <si>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</si>
  <si>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</si>
  <si>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</si>
  <si>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</si>
  <si>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</si>
  <si>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</si>
  <si>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</si>
  <si>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</si>
  <si>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</si>
  <si>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</si>
  <si>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</si>
  <si>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</si>
  <si>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</si>
  <si>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</si>
  <si>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</si>
  <si>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</si>
  <si>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</si>
  <si>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</si>
  <si>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</si>
  <si>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</si>
  <si>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</si>
  <si>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</si>
  <si>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</si>
  <si>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</si>
  <si>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</si>
  <si>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</si>
  <si>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</si>
  <si>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</si>
  <si>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</si>
  <si>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</si>
  <si>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</si>
  <si>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</si>
  <si>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</si>
  <si>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</si>
  <si>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</si>
  <si>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</si>
  <si>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</si>
  <si>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</si>
  <si>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</si>
  <si>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</si>
  <si>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</si>
  <si>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</si>
  <si>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</si>
  <si>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</si>
  <si>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</si>
  <si>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</si>
  <si>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</si>
  <si>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</si>
  <si>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</si>
  <si>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</si>
  <si>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</si>
  <si>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</si>
  <si>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</si>
  <si>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</si>
  <si>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</si>
  <si>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</si>
  <si>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</si>
  <si>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</si>
  <si>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</si>
  <si>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</si>
  <si>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</si>
  <si>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</si>
  <si>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</si>
  <si>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</si>
  <si>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</si>
  <si>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</si>
  <si>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</si>
  <si>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</si>
  <si>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</si>
  <si>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</si>
  <si>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</si>
  <si>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</si>
  <si>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</si>
  <si>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</si>
  <si>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</si>
  <si>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</si>
  <si>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</si>
  <si>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</si>
  <si>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</si>
  <si>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</si>
  <si>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</si>
  <si>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</si>
  <si>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</si>
  <si>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</si>
  <si>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</si>
  <si>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</si>
  <si>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</si>
  <si>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</si>
  <si>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</si>
  <si>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</si>
  <si>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</si>
  <si>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</si>
  <si>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</si>
  <si>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</si>
  <si>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</si>
  <si>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</si>
  <si>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</si>
  <si>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</si>
  <si>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</si>
  <si>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</si>
  <si>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</si>
  <si>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</si>
  <si>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</si>
  <si>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</si>
  <si>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</si>
  <si>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</si>
  <si>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</si>
  <si>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</si>
  <si>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</si>
  <si>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</si>
  <si>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</si>
  <si>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</si>
  <si>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</si>
  <si>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</si>
  <si>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</si>
  <si>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</si>
  <si>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</si>
  <si>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</si>
  <si>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</si>
  <si>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</si>
  <si>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</si>
  <si>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</si>
  <si>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</si>
  <si>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</si>
  <si>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</si>
  <si>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</si>
  <si>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</si>
  <si>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</si>
  <si>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</si>
  <si>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</si>
  <si>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</si>
  <si>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</si>
  <si>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</si>
  <si>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</si>
  <si>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</si>
  <si>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</si>
  <si>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</si>
  <si>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</si>
  <si>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</si>
  <si>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</si>
  <si>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</si>
  <si>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</si>
  <si>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</si>
  <si>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</si>
  <si>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</si>
  <si>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</si>
  <si>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</si>
  <si>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</si>
  <si>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</si>
  <si>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</si>
  <si>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</si>
  <si>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</si>
  <si>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</si>
  <si>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</si>
  <si>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</si>
  <si>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</si>
  <si>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</si>
  <si>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</si>
  <si>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</si>
  <si>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</si>
  <si>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</si>
  <si>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</si>
  <si>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</si>
  <si>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</si>
  <si>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</si>
  <si>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</si>
  <si>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</si>
  <si>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</si>
  <si>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</si>
  <si>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</si>
  <si>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</si>
  <si>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</si>
  <si>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</si>
  <si>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</si>
  <si>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</si>
  <si>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</si>
  <si>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</si>
  <si>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</si>
  <si>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</si>
  <si>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</si>
  <si>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</si>
  <si>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</si>
  <si>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</si>
  <si>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</si>
  <si>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</si>
  <si>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</si>
  <si>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</si>
  <si>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</si>
  <si>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</si>
  <si>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</si>
  <si>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</si>
  <si>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</si>
  <si>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</si>
  <si>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</si>
  <si>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</si>
  <si>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</si>
  <si>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</si>
  <si>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</si>
  <si>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</si>
  <si>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</si>
  <si>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</si>
  <si>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</si>
  <si>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</si>
  <si>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</si>
  <si>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</si>
  <si>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</si>
  <si>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</si>
  <si>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</si>
  <si>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</si>
  <si>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</si>
  <si>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</si>
  <si>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</si>
  <si>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</si>
  <si>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</si>
  <si>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</si>
  <si>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</si>
  <si>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</si>
  <si>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</si>
  <si>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</si>
  <si>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</si>
  <si>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</si>
  <si>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</si>
  <si>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</si>
  <si>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</si>
  <si>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</si>
  <si>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</si>
  <si>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</si>
  <si>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</si>
  <si>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</si>
  <si>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</si>
  <si>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</si>
  <si>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</si>
  <si>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</si>
  <si>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</si>
  <si>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</si>
  <si>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</si>
  <si>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</si>
  <si>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</si>
  <si>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</si>
  <si>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</si>
  <si>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</si>
  <si>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</si>
  <si>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</si>
  <si>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</si>
  <si>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</si>
  <si>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</si>
  <si>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</si>
  <si>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</si>
  <si>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</si>
  <si>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</si>
  <si>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</si>
  <si>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</si>
  <si>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</si>
  <si>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</si>
  <si>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</si>
  <si>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</si>
  <si>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</si>
  <si>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</si>
  <si>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</si>
  <si>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</si>
  <si>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</si>
  <si>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</si>
  <si>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</si>
  <si>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</si>
  <si>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</si>
  <si>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</si>
  <si>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</si>
  <si>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</si>
  <si>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</si>
  <si>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</si>
  <si>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</si>
  <si>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</si>
  <si>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</si>
  <si>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</si>
  <si>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</si>
  <si>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</si>
  <si>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</si>
  <si>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</si>
  <si>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</si>
  <si>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</si>
  <si>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</si>
  <si>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</si>
  <si>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</si>
  <si>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</si>
  <si>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</si>
  <si>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</si>
  <si>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</si>
  <si>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</si>
  <si>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</si>
  <si>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</si>
  <si>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</si>
  <si>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</si>
  <si>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</si>
  <si>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</si>
  <si>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</si>
  <si>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</si>
  <si>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</si>
  <si>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</si>
  <si>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</si>
  <si>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</si>
  <si>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</si>
  <si>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</si>
  <si>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</si>
  <si>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</si>
  <si>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</si>
  <si>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</si>
  <si>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</si>
  <si>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</si>
  <si>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</si>
  <si>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</si>
  <si>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</si>
  <si>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</si>
  <si>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</si>
  <si>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</si>
  <si>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</si>
  <si>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</si>
  <si>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</si>
  <si>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</si>
  <si>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</si>
  <si>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</si>
  <si>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</si>
  <si>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</si>
  <si>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</si>
  <si>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</si>
  <si>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</si>
  <si>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</si>
  <si>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</si>
  <si>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</si>
  <si>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</si>
  <si>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</si>
  <si>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</si>
  <si>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</si>
  <si>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</si>
  <si>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</si>
  <si>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</si>
  <si>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</si>
  <si>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</si>
  <si>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</si>
  <si>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</si>
  <si>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</si>
  <si>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</si>
  <si>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</si>
  <si>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</si>
  <si>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</si>
  <si>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</si>
  <si>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</si>
  <si>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</si>
  <si>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</si>
  <si>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</si>
  <si>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</si>
  <si>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</si>
  <si>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</si>
  <si>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</si>
  <si>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</si>
  <si>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</si>
  <si>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</si>
  <si>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</si>
  <si>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</si>
  <si>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</si>
  <si>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</si>
  <si>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</si>
  <si>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</si>
  <si>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</si>
  <si>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</si>
  <si>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</si>
  <si>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</si>
  <si>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</si>
  <si>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</si>
  <si>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</si>
  <si>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</si>
  <si>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</si>
  <si>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</si>
  <si>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</si>
  <si>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</si>
  <si>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</si>
  <si>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</si>
  <si>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</si>
  <si>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</si>
  <si>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</si>
  <si>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</si>
  <si>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</si>
  <si>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</si>
  <si>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</si>
  <si>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</si>
  <si>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</si>
  <si>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</si>
  <si>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</si>
  <si>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</si>
  <si>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</si>
  <si>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</si>
  <si>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</si>
  <si>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</si>
  <si>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</si>
  <si>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</si>
  <si>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</si>
  <si>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</si>
  <si>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</si>
  <si>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</si>
  <si>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</si>
  <si>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</si>
  <si>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</si>
  <si>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</si>
  <si>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</si>
  <si>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</si>
  <si>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</si>
  <si>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</si>
  <si>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</si>
  <si>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</si>
  <si>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</si>
  <si>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</si>
  <si>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</si>
  <si>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</si>
  <si>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</si>
  <si>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</si>
  <si>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</si>
  <si>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</si>
  <si>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</si>
  <si>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</si>
  <si>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</si>
  <si>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</si>
  <si>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</si>
  <si>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</si>
  <si>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</si>
  <si>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</si>
  <si>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</si>
  <si>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</si>
  <si>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</si>
  <si>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</si>
  <si>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</si>
  <si>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</si>
  <si>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</si>
  <si>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</si>
  <si>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</si>
  <si>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</si>
  <si>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</si>
  <si>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</si>
  <si>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</si>
  <si>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</si>
  <si>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</si>
  <si>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</si>
  <si>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</si>
  <si>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</si>
  <si>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</si>
  <si>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</si>
  <si>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</si>
  <si>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</si>
  <si>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</si>
  <si>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</si>
  <si>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</si>
  <si>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</si>
  <si>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</si>
  <si>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</si>
  <si>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</si>
  <si>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</si>
  <si>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</si>
  <si>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</si>
  <si>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</si>
  <si>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</si>
  <si>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</si>
  <si>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</si>
  <si>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</si>
  <si>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</si>
  <si>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</si>
  <si>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</si>
  <si>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</si>
  <si>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</si>
  <si>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</si>
  <si>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</si>
  <si>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</si>
  <si>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</si>
  <si>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</si>
  <si>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</si>
  <si>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</si>
  <si>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</si>
  <si>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</si>
  <si>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</si>
  <si>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</si>
  <si>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</si>
  <si>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</si>
  <si>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</si>
  <si>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</si>
  <si>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</si>
  <si>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</si>
  <si>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</si>
  <si>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</si>
  <si>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</si>
  <si>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</si>
  <si>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</si>
  <si>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</si>
  <si>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</si>
  <si>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</si>
  <si>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</si>
  <si>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</si>
  <si>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</si>
  <si>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</si>
  <si>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</si>
  <si>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</si>
  <si>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</si>
  <si>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</si>
  <si>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</si>
  <si>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</si>
  <si>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</si>
  <si>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</si>
  <si>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</si>
  <si>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</si>
  <si>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</si>
  <si>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</si>
  <si>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</si>
  <si>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</si>
  <si>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</si>
  <si>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</si>
  <si>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</si>
  <si>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</si>
  <si>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</si>
  <si>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</si>
  <si>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</si>
  <si>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</si>
  <si>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</si>
  <si>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</si>
  <si>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</si>
  <si>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</si>
  <si>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</si>
  <si>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</si>
  <si>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</si>
  <si>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</si>
  <si>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</si>
  <si>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</si>
  <si>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</si>
  <si>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</si>
  <si>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</si>
  <si>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</si>
  <si>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</si>
  <si>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</si>
  <si>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</si>
  <si>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</si>
  <si>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</si>
  <si>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</si>
  <si>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</si>
  <si>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</si>
  <si>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</si>
  <si>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</si>
  <si>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</si>
  <si>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</si>
  <si>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</si>
  <si>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</si>
  <si>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</si>
  <si>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</si>
  <si>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</si>
  <si>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</si>
  <si>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</si>
  <si>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</si>
  <si>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</si>
  <si>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</si>
  <si>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</si>
  <si>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</si>
  <si>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</si>
  <si>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</si>
  <si>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</si>
  <si>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</si>
  <si>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</si>
  <si>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</si>
  <si>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</si>
  <si>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</si>
  <si>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</si>
  <si>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</si>
  <si>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</si>
  <si>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</si>
  <si>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</si>
  <si>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</si>
  <si>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</si>
  <si>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</si>
  <si>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</si>
  <si>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</si>
  <si>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</si>
  <si>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</si>
  <si>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</si>
  <si>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</si>
  <si>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</si>
  <si>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</si>
  <si>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</si>
  <si>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</si>
  <si>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</si>
  <si>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</si>
  <si>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</si>
  <si>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</si>
  <si>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</si>
  <si>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</si>
  <si>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</si>
  <si>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</si>
  <si>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</si>
  <si>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</si>
  <si>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</si>
  <si>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</si>
  <si>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</si>
  <si>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</si>
  <si>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</si>
  <si>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</si>
  <si>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</si>
  <si>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</si>
  <si>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</si>
  <si>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</si>
  <si>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</si>
  <si>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</si>
  <si>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</si>
  <si>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</si>
  <si>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</si>
  <si>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</si>
  <si>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</si>
  <si>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</si>
  <si>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</si>
  <si>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</si>
  <si>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</si>
  <si>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</si>
  <si>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</si>
  <si>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</si>
  <si>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</si>
  <si>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</si>
  <si>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</si>
  <si>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</si>
  <si>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</si>
  <si>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</si>
  <si>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</si>
  <si>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</si>
  <si>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</si>
  <si>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</si>
  <si>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</si>
  <si>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</si>
  <si>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</si>
  <si>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</si>
  <si>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</si>
  <si>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</si>
  <si>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</si>
  <si>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</si>
  <si>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</si>
  <si>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</si>
  <si>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</si>
  <si>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</si>
  <si>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</si>
  <si>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</si>
  <si>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</si>
  <si>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</si>
  <si>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</si>
  <si>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</si>
  <si>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</si>
  <si>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</si>
  <si>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</si>
  <si>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</si>
  <si>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</si>
  <si>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</si>
  <si>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</si>
  <si>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</si>
  <si>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</si>
  <si>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</si>
  <si>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</si>
  <si>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</si>
  <si>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</si>
  <si>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</si>
  <si>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</si>
  <si>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</si>
  <si>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</si>
  <si>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</si>
  <si>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</si>
  <si>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</si>
  <si>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</si>
  <si>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</si>
  <si>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</si>
  <si>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</si>
  <si>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</si>
  <si>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</si>
  <si>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</si>
  <si>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</si>
  <si>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</si>
  <si>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</si>
  <si>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</si>
  <si>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</si>
  <si>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</si>
  <si>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</si>
  <si>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</si>
  <si>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</si>
  <si>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</si>
  <si>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</si>
  <si>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</si>
  <si>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</si>
  <si>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</si>
  <si>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</si>
  <si>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</si>
  <si>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</si>
  <si>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</si>
  <si>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</si>
  <si>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</si>
  <si>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</si>
  <si>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</si>
  <si>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</si>
  <si>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</si>
  <si>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</si>
  <si>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</si>
  <si>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</si>
  <si>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</si>
  <si>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</si>
  <si>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</si>
  <si>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</si>
  <si>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</si>
  <si>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</si>
  <si>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</si>
  <si>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</si>
  <si>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</si>
  <si>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</si>
  <si>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</si>
  <si>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</si>
  <si>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</si>
  <si>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</si>
  <si>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</si>
  <si>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</si>
  <si>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</si>
  <si>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</si>
  <si>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</si>
  <si>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</si>
  <si>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</si>
  <si>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</si>
  <si>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</si>
  <si>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</si>
  <si>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</si>
  <si>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</si>
  <si>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</si>
  <si>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</si>
  <si>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</si>
  <si>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</si>
  <si>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</si>
  <si>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</si>
  <si>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</si>
  <si>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</si>
  <si>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</si>
  <si>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</si>
  <si>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</si>
  <si>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</si>
  <si>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</si>
  <si>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</si>
  <si>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</si>
  <si>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</si>
  <si>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</si>
  <si>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</si>
  <si>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</si>
  <si>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</si>
  <si>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</si>
  <si>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</si>
  <si>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</si>
  <si>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</si>
  <si>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</si>
  <si>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</si>
  <si>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</si>
  <si>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</si>
  <si>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</si>
  <si>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</si>
  <si>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</si>
  <si>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</si>
  <si>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</si>
  <si>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</si>
  <si>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</si>
  <si>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</si>
  <si>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</si>
  <si>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</si>
  <si>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</si>
  <si>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</si>
  <si>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</si>
  <si>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</si>
  <si>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</si>
  <si>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</si>
  <si>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</si>
  <si>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</si>
  <si>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</si>
  <si>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</si>
  <si>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</si>
  <si>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</si>
  <si>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</si>
  <si>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</si>
  <si>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</si>
  <si>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</si>
  <si>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</si>
  <si>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</si>
  <si>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</si>
  <si>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</si>
  <si>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</si>
  <si>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</si>
  <si>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</si>
  <si>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</si>
  <si>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</si>
  <si>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</si>
  <si>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</si>
  <si>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</si>
  <si>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</si>
  <si>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</si>
  <si>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</si>
  <si>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</si>
  <si>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</si>
  <si>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</si>
  <si>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</si>
  <si>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</si>
  <si>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</si>
  <si>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</si>
  <si>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</si>
  <si>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</si>
  <si>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</si>
  <si>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</si>
  <si>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</si>
  <si>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</si>
  <si>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</si>
  <si>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</si>
  <si>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</si>
  <si>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</si>
  <si>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</si>
  <si>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</si>
  <si>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</si>
  <si>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</si>
  <si>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</si>
  <si>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</si>
  <si>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</si>
  <si>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</si>
  <si>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</si>
  <si>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</si>
  <si>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</si>
  <si>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</si>
  <si>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</si>
  <si>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</si>
  <si>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</si>
  <si>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</si>
  <si>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</si>
  <si>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</si>
  <si>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</si>
  <si>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</si>
  <si>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</si>
  <si>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</si>
  <si>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</si>
  <si>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</si>
  <si>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</si>
  <si>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</si>
  <si>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</si>
  <si>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</si>
  <si>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</si>
  <si>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</si>
  <si>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</si>
  <si>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</si>
  <si>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</si>
  <si>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</si>
  <si>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</si>
  <si>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</si>
  <si>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</si>
  <si>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</si>
  <si>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</si>
  <si>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</si>
  <si>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</si>
  <si>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</si>
  <si>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</si>
  <si>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</si>
  <si>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</si>
  <si>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</si>
  <si>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</si>
  <si>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</si>
  <si>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</si>
  <si>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</si>
  <si>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</si>
  <si>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</si>
  <si>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</si>
  <si>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</si>
  <si>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</si>
  <si>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</si>
  <si>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</si>
  <si>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</si>
  <si>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</si>
  <si>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</si>
  <si>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</si>
  <si>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</si>
  <si>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</si>
  <si>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</si>
  <si>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</si>
  <si>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</si>
  <si>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</si>
  <si>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</si>
  <si>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</si>
  <si>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</si>
  <si>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</si>
  <si>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</si>
  <si>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</si>
  <si>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</si>
  <si>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</si>
  <si>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</si>
  <si>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</si>
  <si>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</si>
  <si>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</si>
  <si>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</si>
  <si>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</si>
  <si>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</si>
  <si>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</si>
  <si>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</si>
  <si>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</si>
  <si>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</si>
  <si>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</si>
  <si>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</si>
  <si>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</si>
  <si>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</si>
  <si>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</si>
  <si>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</si>
  <si>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</si>
  <si>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</si>
  <si>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</si>
  <si>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</si>
  <si>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</si>
  <si>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</si>
  <si>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</si>
  <si>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</si>
  <si>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</si>
  <si>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</si>
  <si>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</si>
  <si>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</si>
  <si>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</si>
  <si>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</si>
  <si>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</si>
  <si>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</si>
  <si>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</si>
  <si>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</si>
  <si>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</si>
  <si>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</si>
  <si>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</si>
  <si>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</si>
  <si>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</si>
  <si>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</si>
  <si>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</si>
  <si>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</si>
  <si>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</si>
  <si>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</si>
  <si>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</si>
  <si>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</si>
  <si>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</si>
  <si>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</si>
  <si>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</si>
  <si>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</si>
  <si>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</si>
  <si>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</si>
  <si>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</si>
  <si>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</si>
  <si>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</si>
  <si>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</si>
  <si>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</si>
  <si>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</si>
  <si>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</si>
  <si>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</si>
  <si>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</si>
  <si>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</si>
  <si>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</si>
  <si>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</si>
  <si>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</si>
  <si>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</si>
  <si>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</si>
  <si>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</si>
  <si>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</si>
  <si>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</si>
  <si>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</si>
  <si>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</si>
  <si>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</si>
  <si>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</si>
  <si>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</si>
  <si>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</si>
  <si>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</si>
  <si>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</si>
  <si>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</si>
  <si>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</si>
  <si>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</si>
  <si>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</si>
  <si>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</si>
  <si>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</si>
  <si>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</si>
  <si>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</si>
  <si>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</si>
  <si>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</si>
  <si>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</si>
  <si>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</si>
  <si>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</si>
  <si>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</si>
  <si>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</si>
  <si>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</si>
  <si>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</si>
  <si>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</si>
  <si>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</si>
  <si>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</si>
  <si>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</si>
  <si>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</si>
  <si>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</si>
  <si>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</si>
  <si>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</si>
  <si>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</si>
  <si>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</si>
  <si>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</si>
  <si>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</si>
  <si>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</si>
  <si>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</si>
  <si>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</si>
  <si>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</si>
  <si>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</si>
  <si>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</si>
  <si>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</si>
  <si>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</si>
  <si>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</si>
  <si>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</si>
  <si>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</si>
  <si>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</si>
  <si>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</si>
  <si>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</si>
  <si>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</si>
  <si>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</si>
  <si>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</si>
  <si>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</si>
  <si>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</si>
  <si>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</si>
  <si>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</si>
  <si>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</si>
  <si>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</si>
  <si>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</si>
  <si>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</si>
  <si>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</si>
  <si>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</si>
  <si>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</si>
  <si>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</si>
  <si>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</si>
  <si>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</si>
  <si>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</si>
  <si>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</si>
  <si>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</si>
  <si>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</si>
  <si>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</si>
  <si>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</si>
  <si>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</si>
  <si>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</si>
  <si>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</si>
  <si>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</si>
  <si>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</si>
  <si>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</si>
  <si>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</si>
  <si>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</si>
  <si>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</si>
  <si>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</si>
  <si>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</si>
  <si>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</si>
  <si>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</si>
  <si>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</si>
  <si>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</si>
  <si>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</si>
  <si>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</si>
  <si>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</si>
  <si>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</si>
  <si>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</si>
  <si>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</si>
  <si>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</si>
  <si>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</si>
  <si>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</si>
  <si>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</si>
  <si>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</si>
  <si>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</si>
  <si>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</si>
  <si>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</si>
  <si>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</si>
  <si>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</si>
  <si>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</si>
  <si>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</si>
  <si>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</si>
  <si>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</si>
  <si>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</si>
  <si>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</si>
  <si>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</si>
  <si>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</si>
  <si>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</si>
  <si>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</si>
  <si>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</si>
  <si>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</si>
  <si>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</si>
  <si>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</si>
  <si>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</si>
  <si>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</si>
  <si>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</si>
  <si>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</si>
  <si>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</si>
  <si>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</si>
  <si>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</si>
  <si>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</si>
  <si>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</si>
  <si>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</si>
  <si>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</si>
  <si>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</si>
  <si>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</si>
  <si>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</si>
  <si>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</si>
  <si>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</si>
  <si>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</si>
  <si>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</si>
  <si>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</si>
  <si>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</si>
  <si>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</si>
  <si>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</si>
  <si>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</si>
  <si>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</si>
  <si>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</si>
  <si>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</si>
  <si>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</si>
  <si>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</si>
  <si>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</si>
  <si>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</si>
  <si>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</si>
  <si>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</si>
  <si>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</si>
  <si>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</si>
  <si>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</si>
  <si>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</si>
  <si>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</si>
  <si>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</si>
  <si>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</si>
  <si>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</si>
  <si>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</si>
  <si>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</si>
  <si>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</si>
  <si>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</si>
  <si>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</si>
  <si>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</si>
  <si>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</si>
  <si>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</si>
  <si>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</si>
  <si>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</si>
  <si>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</si>
  <si>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</si>
  <si>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</si>
  <si>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</si>
  <si>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</si>
  <si>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</si>
  <si>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</si>
  <si>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</si>
  <si>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</si>
  <si>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</si>
  <si>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</si>
  <si>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</si>
  <si>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</si>
  <si>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</si>
  <si>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</si>
  <si>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</si>
  <si>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</si>
  <si>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</si>
  <si>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</si>
  <si>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</si>
  <si>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</si>
  <si>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</si>
  <si>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</si>
  <si>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</si>
  <si>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</si>
  <si>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</si>
  <si>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</si>
  <si>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</si>
  <si>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</si>
  <si>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</si>
  <si>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</si>
  <si>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</si>
  <si>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</si>
  <si>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</si>
  <si>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</si>
  <si>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</si>
  <si>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</si>
  <si>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</si>
  <si>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</si>
  <si>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</si>
  <si>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</si>
  <si>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</si>
  <si>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</si>
  <si>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</si>
  <si>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</si>
  <si>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</si>
  <si>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</si>
  <si>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</si>
  <si>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</si>
  <si>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</si>
  <si>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</si>
  <si>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</si>
  <si>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</si>
  <si>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</si>
  <si>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</si>
  <si>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</si>
  <si>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</si>
  <si>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</si>
  <si>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</si>
  <si>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</si>
  <si>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</si>
  <si>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</si>
  <si>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</si>
  <si>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</si>
  <si>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</si>
  <si>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</si>
  <si>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</si>
  <si>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</si>
  <si>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</si>
  <si>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</si>
  <si>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</si>
  <si>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</si>
  <si>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</si>
  <si>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</si>
  <si>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</si>
  <si>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</si>
  <si>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</si>
  <si>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</si>
  <si>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</si>
  <si>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</si>
  <si>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</si>
  <si>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</si>
  <si>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</si>
  <si>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</si>
  <si>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</si>
  <si>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</si>
  <si>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</si>
  <si>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</si>
  <si>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</si>
  <si>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</si>
  <si>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</si>
  <si>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</si>
  <si>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</si>
  <si>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</si>
  <si>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</si>
  <si>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</si>
  <si>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</si>
  <si>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</si>
  <si>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</si>
  <si>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</si>
  <si>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</si>
  <si>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</si>
  <si>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</si>
  <si>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</si>
  <si>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</si>
  <si>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</si>
  <si>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</si>
  <si>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</si>
  <si>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</si>
  <si>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</si>
  <si>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</si>
  <si>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</si>
  <si>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</si>
  <si>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</si>
  <si>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</si>
  <si>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</si>
  <si>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</si>
  <si>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</si>
  <si>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</si>
  <si>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</si>
  <si>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</si>
  <si>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</si>
  <si>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</si>
  <si>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</si>
  <si>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</si>
  <si>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</si>
  <si>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</si>
  <si>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</si>
  <si>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</si>
  <si>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</si>
  <si>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</si>
  <si>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</si>
  <si>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</si>
  <si>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</si>
  <si>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</si>
  <si>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</si>
  <si>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</si>
  <si>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</si>
  <si>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</si>
  <si>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</si>
  <si>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</si>
  <si>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</si>
  <si>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</si>
  <si>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</si>
  <si>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</si>
  <si>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</si>
  <si>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</si>
  <si>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</si>
  <si>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</si>
  <si>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</si>
  <si>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</si>
  <si>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</si>
  <si>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</si>
  <si>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</si>
  <si>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</si>
  <si>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</si>
  <si>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</si>
  <si>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</si>
  <si>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</si>
  <si>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</si>
  <si>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</si>
  <si>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</si>
  <si>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</si>
  <si>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</si>
  <si>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</si>
  <si>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</si>
  <si>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</si>
  <si>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</si>
  <si>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</si>
  <si>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</si>
  <si>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</si>
  <si>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</si>
  <si>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</si>
  <si>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</si>
  <si>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</si>
  <si>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</si>
  <si>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</si>
  <si>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</si>
  <si>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</si>
  <si>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</si>
  <si>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</si>
  <si>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</si>
  <si>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</si>
  <si>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</si>
  <si>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</si>
  <si>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</si>
  <si>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</si>
  <si>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</si>
  <si>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</si>
  <si>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</si>
  <si>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</si>
  <si>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</si>
  <si>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</si>
  <si>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</si>
  <si>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</si>
  <si>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</si>
  <si>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</si>
  <si>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</si>
  <si>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</si>
  <si>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</si>
  <si>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</si>
  <si>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</si>
  <si>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</si>
  <si>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</si>
  <si>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</si>
  <si>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</si>
  <si>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</si>
  <si>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</si>
  <si>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</si>
  <si>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</si>
  <si>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</si>
  <si>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</si>
  <si>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</si>
  <si>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</si>
  <si>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</si>
  <si>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</si>
  <si>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</si>
  <si>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</si>
  <si>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</si>
  <si>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</si>
  <si>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</si>
  <si>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</si>
  <si>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</si>
  <si>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</si>
  <si>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</si>
  <si>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</si>
  <si>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</si>
  <si>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</si>
  <si>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</si>
  <si>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</si>
  <si>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</si>
  <si>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</si>
  <si>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</si>
  <si>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</si>
  <si>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</si>
  <si>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</si>
  <si>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</si>
  <si>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</si>
  <si>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</si>
  <si>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</si>
  <si>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</si>
  <si>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</si>
  <si>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</si>
  <si>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</si>
  <si>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</si>
  <si>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</si>
  <si>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</si>
  <si>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</si>
  <si>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</si>
  <si>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</si>
  <si>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</si>
  <si>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</si>
  <si>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</si>
  <si>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</si>
  <si>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</si>
  <si>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</si>
  <si>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</si>
  <si>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</si>
  <si>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</si>
  <si>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</si>
  <si>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</si>
  <si>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</si>
  <si>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</si>
  <si>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</si>
  <si>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</si>
  <si>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</si>
  <si>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</si>
  <si>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</si>
  <si>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</si>
  <si>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</si>
  <si>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</si>
  <si>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</si>
  <si>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</si>
  <si>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</si>
  <si>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</si>
  <si>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</si>
  <si>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</si>
  <si>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</si>
  <si>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</si>
  <si>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</si>
  <si>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</si>
  <si>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</si>
  <si>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</si>
  <si>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</si>
  <si>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</si>
  <si>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</si>
  <si>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</si>
  <si>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</si>
  <si>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</si>
  <si>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</si>
  <si>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</si>
  <si>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</si>
  <si>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</si>
  <si>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</si>
  <si>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</si>
  <si>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</si>
  <si>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</si>
  <si>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</si>
  <si>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</si>
  <si>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</si>
  <si>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</si>
  <si>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</si>
  <si>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</si>
  <si>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</si>
  <si>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</si>
  <si>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</si>
  <si>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</si>
  <si>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</si>
  <si>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</si>
  <si>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</si>
  <si>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</si>
  <si>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</si>
  <si>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</si>
  <si>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</si>
  <si>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</si>
  <si>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</si>
  <si>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</si>
  <si>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</si>
  <si>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</si>
  <si>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</si>
  <si>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</si>
  <si>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</si>
  <si>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</si>
  <si>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</si>
  <si>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</si>
  <si>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</si>
  <si>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</si>
  <si>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</si>
  <si>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</si>
  <si>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</si>
  <si>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</si>
  <si>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</si>
  <si>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</si>
  <si>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</si>
  <si>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</si>
  <si>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</si>
  <si>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</si>
  <si>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</si>
  <si>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</si>
  <si>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</si>
  <si>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</si>
  <si>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</si>
  <si>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</si>
  <si>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</si>
  <si>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</si>
  <si>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</si>
  <si>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</si>
  <si>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</si>
  <si>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</si>
  <si>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</si>
  <si>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</si>
  <si>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</si>
  <si>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</si>
  <si>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</si>
  <si>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</si>
  <si>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</si>
  <si>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</si>
  <si>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</si>
  <si>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</si>
  <si>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</si>
  <si>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</si>
  <si>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</si>
  <si>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</si>
  <si>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</si>
  <si>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</si>
  <si>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</si>
  <si>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</si>
  <si>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</si>
  <si>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</si>
  <si>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</si>
  <si>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</si>
  <si>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</si>
  <si>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</si>
  <si>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</si>
  <si>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</si>
  <si>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</si>
  <si>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</si>
  <si>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</si>
  <si>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</si>
  <si>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</si>
  <si>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</si>
  <si>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</si>
  <si>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</si>
  <si>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</si>
  <si>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</si>
  <si>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</si>
  <si>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</si>
  <si>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</si>
  <si>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</si>
  <si>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</si>
  <si>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</si>
  <si>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</si>
  <si>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</si>
  <si>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</si>
  <si>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</si>
  <si>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</si>
  <si>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</si>
  <si>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</si>
  <si>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</si>
  <si>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</si>
  <si>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</si>
  <si>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</si>
  <si>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</si>
  <si>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</si>
  <si>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</si>
  <si>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</si>
  <si>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</si>
  <si>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</si>
  <si>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</si>
  <si>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</si>
  <si>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</si>
  <si>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</si>
  <si>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</si>
  <si>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</si>
  <si>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</si>
  <si>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</si>
  <si>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</si>
  <si>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</si>
  <si>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</si>
  <si>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</si>
  <si>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</si>
  <si>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</si>
  <si>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</si>
  <si>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</si>
  <si>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</si>
  <si>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</si>
  <si>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</si>
  <si>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</si>
  <si>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</si>
  <si>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</si>
  <si>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</si>
  <si>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</si>
  <si>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</si>
  <si>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</si>
  <si>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</si>
  <si>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</si>
  <si>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</si>
  <si>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</si>
  <si>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</si>
  <si>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</si>
  <si>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</si>
  <si>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</si>
  <si>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</si>
  <si>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</si>
  <si>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</si>
  <si>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</si>
  <si>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</si>
  <si>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</si>
  <si>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</si>
  <si>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</si>
  <si>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</si>
  <si>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</si>
  <si>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</si>
  <si>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</si>
  <si>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</si>
  <si>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</si>
  <si>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</si>
  <si>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</si>
  <si>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</si>
  <si>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</si>
  <si>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</si>
  <si>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</si>
  <si>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</si>
  <si>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</si>
  <si>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</si>
  <si>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</si>
  <si>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</si>
  <si>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</si>
  <si>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</si>
  <si>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</si>
  <si>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</si>
  <si>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</si>
  <si>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</si>
  <si>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</si>
  <si>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</si>
  <si>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</si>
  <si>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</si>
  <si>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</si>
  <si>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</si>
  <si>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</si>
  <si>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</si>
  <si>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</si>
  <si>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</si>
  <si>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</si>
  <si>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</si>
  <si>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</si>
  <si>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</si>
  <si>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</si>
  <si>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</si>
  <si>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</si>
  <si>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</si>
  <si>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</si>
  <si>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</si>
  <si>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</si>
  <si>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</si>
  <si>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</si>
  <si>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</si>
  <si>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</si>
  <si>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</si>
  <si>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</si>
  <si>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</si>
  <si>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</si>
  <si>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</si>
  <si>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</si>
  <si>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</si>
  <si>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</si>
  <si>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</si>
  <si>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</si>
  <si>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</si>
  <si>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</si>
  <si>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</si>
  <si>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</si>
  <si>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</si>
  <si>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</si>
  <si>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</si>
  <si>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</si>
  <si>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</si>
  <si>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</si>
  <si>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</si>
  <si>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</si>
  <si>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</si>
  <si>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</si>
  <si>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</si>
  <si>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</si>
  <si>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</si>
  <si>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</si>
  <si>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</si>
  <si>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</si>
  <si>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</si>
  <si>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</si>
  <si>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</si>
  <si>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</si>
  <si>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</si>
  <si>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</si>
  <si>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</si>
  <si>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</si>
  <si>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</si>
  <si>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</si>
  <si>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</si>
  <si>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</si>
  <si>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</si>
  <si>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</si>
  <si>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</si>
  <si>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</si>
  <si>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</si>
  <si>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</si>
  <si>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</si>
  <si>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</si>
  <si>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</si>
  <si>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</si>
  <si>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</si>
  <si>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</si>
  <si>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</si>
  <si>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</si>
  <si>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</si>
  <si>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</si>
  <si>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</si>
  <si>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</si>
  <si>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</si>
  <si>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</si>
  <si>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</si>
  <si>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</si>
  <si>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</si>
  <si>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</si>
  <si>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</si>
  <si>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</si>
  <si>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</si>
  <si>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</si>
  <si>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</si>
  <si>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</si>
  <si>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</si>
  <si>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</si>
  <si>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</si>
  <si>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</si>
  <si>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</si>
  <si>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</si>
  <si>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</si>
  <si>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</si>
  <si>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</si>
  <si>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</si>
  <si>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</si>
  <si>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</si>
  <si>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</si>
  <si>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</si>
  <si>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</si>
  <si>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</si>
  <si>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</si>
  <si>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</si>
  <si>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</si>
  <si>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</si>
  <si>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</si>
  <si>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</si>
  <si>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</si>
  <si>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</si>
  <si>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</si>
  <si>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</si>
  <si>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</si>
  <si>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</si>
  <si>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</si>
  <si>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</si>
  <si>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</si>
  <si>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</si>
  <si>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</si>
  <si>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</si>
  <si>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</si>
  <si>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</si>
  <si>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</si>
  <si>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</si>
  <si>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</si>
  <si>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</si>
  <si>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</si>
  <si>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</si>
  <si>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</si>
  <si>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</si>
  <si>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</si>
  <si>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</si>
  <si>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</si>
  <si>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</si>
  <si>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</si>
  <si>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</si>
  <si>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</si>
  <si>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</si>
  <si>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</si>
  <si>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</si>
  <si>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</si>
  <si>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</si>
  <si>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</si>
  <si>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</si>
  <si>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</si>
  <si>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</si>
  <si>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</si>
  <si>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</si>
  <si>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</si>
  <si>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</si>
  <si>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</si>
  <si>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</si>
  <si>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</si>
  <si>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</si>
  <si>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</si>
  <si>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</si>
  <si>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</si>
  <si>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</si>
  <si>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</si>
  <si>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</si>
  <si>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</si>
  <si>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</si>
  <si>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</si>
  <si>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</si>
  <si>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</si>
  <si>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</si>
  <si>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</si>
  <si>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</si>
  <si>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</si>
  <si>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</si>
  <si>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</si>
  <si>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</si>
  <si>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</si>
  <si>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</si>
  <si>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</si>
  <si>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</si>
  <si>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</si>
  <si>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</si>
  <si>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</si>
  <si>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</si>
  <si>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</si>
  <si>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</si>
  <si>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</si>
  <si>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</si>
  <si>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</si>
  <si>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</si>
  <si>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</si>
  <si>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</si>
  <si>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</si>
  <si>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</si>
  <si>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</si>
  <si>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</si>
  <si>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</si>
  <si>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</si>
  <si>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</si>
  <si>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</si>
  <si>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</si>
  <si>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</si>
  <si>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</si>
  <si>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</si>
  <si>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</si>
  <si>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</si>
  <si>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</si>
  <si>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</si>
  <si>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</si>
  <si>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</si>
  <si>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</si>
  <si>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</si>
  <si>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</si>
  <si>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</si>
  <si>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</si>
  <si>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</si>
  <si>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</si>
  <si>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</si>
  <si>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</si>
  <si>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</si>
  <si>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</si>
  <si>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</si>
  <si>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</si>
  <si>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</si>
  <si>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</si>
  <si>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</si>
  <si>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</si>
  <si>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</si>
  <si>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</si>
  <si>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</si>
  <si>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</si>
  <si>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</si>
  <si>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</si>
  <si>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</si>
  <si>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</si>
  <si>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</si>
  <si>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</si>
  <si>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</si>
  <si>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</si>
  <si>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</si>
  <si>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</si>
  <si>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</si>
  <si>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</si>
  <si>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</si>
  <si>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</si>
  <si>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</si>
  <si>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</si>
  <si>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</si>
  <si>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</si>
  <si>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</si>
  <si>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</si>
  <si>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</si>
  <si>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</si>
  <si>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</si>
  <si>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</si>
  <si>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</si>
  <si>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</si>
  <si>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</si>
  <si>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</si>
  <si>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</si>
  <si>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</si>
  <si>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</si>
  <si>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</si>
  <si>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</si>
  <si>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</si>
  <si>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</si>
  <si>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</si>
  <si>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</si>
  <si>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</si>
  <si>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</si>
  <si>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</si>
  <si>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</si>
  <si>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</si>
  <si>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</si>
  <si>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</si>
  <si>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</si>
  <si>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</si>
  <si>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</si>
  <si>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</si>
  <si>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</si>
  <si>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</si>
  <si>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</si>
  <si>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</si>
  <si>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</si>
  <si>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</si>
  <si>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</si>
  <si>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</si>
  <si>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</si>
  <si>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</si>
  <si>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</si>
  <si>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</si>
  <si>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</si>
  <si>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</si>
  <si>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</si>
  <si>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</si>
  <si>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</si>
  <si>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</si>
  <si>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</si>
  <si>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</si>
  <si>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</si>
  <si>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</si>
  <si>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</si>
  <si>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</si>
  <si>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</si>
  <si>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</si>
  <si>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</si>
  <si>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</si>
  <si>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</si>
  <si>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</si>
  <si>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</si>
  <si>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</si>
  <si>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</si>
  <si>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</si>
  <si>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</si>
  <si>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</si>
  <si>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</si>
  <si>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</si>
  <si>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</si>
  <si>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</si>
  <si>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</si>
  <si>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</si>
  <si>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</si>
  <si>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</si>
  <si>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</si>
  <si>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</si>
  <si>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</si>
  <si>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</si>
  <si>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</si>
  <si>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</si>
  <si>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</si>
  <si>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</si>
  <si>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</si>
  <si>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</si>
  <si>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</si>
  <si>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</si>
  <si>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</si>
  <si>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</si>
  <si>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</si>
  <si>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</si>
  <si>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</si>
  <si>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</si>
  <si>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</si>
  <si>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</si>
  <si>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</si>
  <si>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</si>
  <si>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</si>
  <si>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</si>
  <si>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</si>
  <si>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</si>
  <si>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</si>
  <si>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</si>
  <si>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</si>
  <si>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</si>
  <si>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</si>
  <si>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</si>
  <si>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</si>
  <si>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</si>
  <si>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</si>
  <si>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</si>
  <si>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</si>
  <si>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</si>
  <si>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</si>
  <si>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</si>
  <si>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</si>
  <si>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</si>
  <si>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</si>
  <si>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</si>
  <si>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</si>
  <si>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</si>
  <si>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</si>
  <si>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</si>
  <si>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</si>
  <si>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</si>
  <si>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</si>
  <si>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</si>
  <si>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</si>
  <si>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</si>
  <si>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</si>
  <si>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</si>
  <si>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</si>
  <si>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</si>
  <si>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</si>
  <si>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</si>
  <si>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</si>
  <si>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</si>
  <si>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</si>
  <si>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</si>
  <si>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</si>
  <si>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</si>
  <si>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</si>
  <si>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</si>
  <si>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</si>
  <si>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</si>
  <si>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</si>
  <si>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</si>
  <si>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</si>
  <si>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</si>
  <si>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</si>
  <si>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</si>
  <si>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</si>
  <si>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</si>
  <si>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</si>
  <si>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</si>
  <si>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</si>
  <si>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</si>
  <si>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</si>
  <si>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</si>
  <si>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</si>
  <si>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</si>
  <si>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</si>
  <si>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</si>
  <si>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</si>
  <si>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</si>
  <si>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</si>
  <si>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</si>
  <si>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</si>
  <si>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</si>
  <si>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</si>
  <si>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</si>
  <si>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</si>
  <si>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</si>
  <si>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</si>
  <si>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</si>
  <si>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</si>
  <si>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</si>
  <si>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</si>
  <si>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</si>
  <si>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</si>
  <si>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</si>
  <si>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</si>
  <si>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</si>
  <si>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</si>
  <si>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</si>
  <si>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</si>
  <si>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</si>
  <si>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</si>
  <si>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</si>
  <si>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</si>
  <si>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</si>
  <si>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</si>
  <si>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</si>
  <si>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</si>
  <si>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</si>
  <si>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</si>
  <si>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</si>
  <si>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</si>
  <si>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</si>
  <si>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</si>
  <si>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</si>
  <si>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</si>
  <si>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</si>
  <si>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</si>
  <si>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</si>
  <si>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</si>
  <si>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</si>
  <si>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</si>
  <si>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</si>
  <si>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</si>
  <si>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</si>
  <si>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</si>
  <si>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</si>
  <si>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</si>
  <si>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</si>
  <si>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</si>
  <si>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</si>
  <si>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</si>
  <si>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</si>
  <si>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</si>
  <si>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</si>
  <si>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</si>
  <si>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</si>
  <si>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</si>
  <si>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</si>
  <si>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</si>
  <si>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</si>
  <si>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</si>
  <si>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</si>
  <si>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</si>
  <si>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</si>
  <si>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</si>
  <si>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</si>
  <si>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</si>
  <si>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</si>
  <si>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</si>
  <si>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</si>
  <si>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</si>
  <si>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</si>
  <si>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</si>
  <si>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</si>
  <si>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</si>
  <si>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</si>
  <si>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</si>
  <si>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</si>
  <si>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</si>
  <si>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</si>
  <si>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</si>
  <si>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</si>
  <si>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</si>
  <si>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</si>
  <si>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</si>
  <si>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</si>
  <si>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</si>
  <si>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</si>
  <si>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</si>
  <si>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</si>
  <si>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</si>
  <si>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</si>
  <si>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</si>
  <si>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</si>
  <si>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</si>
  <si>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</si>
  <si>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</si>
  <si>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</si>
  <si>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</si>
  <si>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</si>
  <si>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</si>
  <si>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</si>
  <si>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</si>
  <si>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</si>
  <si>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</si>
  <si>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</si>
  <si>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</si>
  <si>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</si>
  <si>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</si>
  <si>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</si>
  <si>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</si>
  <si>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</si>
  <si>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</si>
  <si>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</si>
  <si>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</si>
  <si>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</si>
  <si>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</si>
  <si>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</si>
  <si>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</si>
  <si>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</si>
  <si>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</si>
  <si>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</si>
  <si>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</si>
  <si>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</si>
  <si>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</si>
  <si>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</si>
  <si>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</si>
  <si>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</si>
  <si>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</si>
  <si>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</si>
  <si>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</si>
  <si>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</si>
  <si>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</si>
  <si>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</si>
  <si>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</si>
  <si>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</si>
  <si>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</si>
  <si>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</si>
  <si>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</si>
  <si>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</si>
  <si>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</si>
  <si>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</si>
  <si>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</si>
  <si>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</si>
  <si>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</si>
  <si>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</si>
  <si>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</si>
  <si>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</si>
  <si>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</si>
  <si>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</si>
  <si>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</si>
  <si>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</si>
  <si>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</si>
  <si>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</si>
  <si>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</si>
  <si>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</si>
  <si>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</si>
  <si>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</si>
  <si>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</si>
  <si>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</si>
  <si>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</si>
  <si>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</si>
  <si>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</si>
  <si>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</si>
  <si>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</si>
  <si>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</si>
  <si>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</si>
  <si>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</si>
  <si>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</si>
  <si>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</si>
  <si>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</si>
  <si>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</si>
  <si>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</si>
  <si>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</si>
  <si>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</si>
  <si>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</si>
  <si>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</si>
  <si>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</si>
  <si>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</si>
  <si>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</si>
  <si>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</si>
  <si>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</si>
  <si>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</si>
  <si>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</si>
  <si>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</si>
  <si>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</si>
  <si>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</si>
  <si>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</si>
  <si>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</si>
  <si>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</si>
  <si>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</si>
  <si>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</si>
  <si>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</si>
  <si>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</si>
  <si>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</si>
  <si>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</si>
  <si>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</si>
  <si>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</si>
  <si>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</si>
  <si>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</si>
  <si>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</si>
  <si>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</si>
  <si>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</si>
  <si>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</si>
  <si>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</si>
  <si>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</si>
  <si>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</si>
  <si>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</si>
  <si>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</si>
  <si>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</si>
  <si>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</si>
  <si>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</si>
  <si>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</si>
  <si>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</si>
  <si>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</si>
  <si>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</si>
  <si>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</si>
  <si>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</si>
  <si>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</si>
  <si>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</si>
  <si>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</si>
  <si>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</si>
  <si>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</si>
  <si>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</si>
  <si>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</si>
  <si>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</si>
  <si>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</si>
  <si>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</si>
  <si>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</si>
  <si>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</si>
  <si>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</si>
  <si>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</si>
  <si>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</si>
  <si>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</si>
  <si>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</si>
  <si>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</si>
  <si>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</si>
  <si>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</si>
  <si>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</si>
  <si>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</si>
  <si>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</si>
  <si>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</si>
  <si>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</si>
  <si>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</si>
  <si>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</si>
  <si>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</si>
  <si>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</si>
  <si>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</si>
  <si>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</si>
  <si>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</si>
  <si>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</si>
  <si>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</si>
  <si>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</si>
  <si>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</si>
  <si>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</si>
  <si>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</si>
  <si>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</si>
  <si>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</si>
  <si>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</si>
  <si>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</si>
  <si>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</si>
  <si>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</si>
  <si>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</si>
  <si>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</si>
  <si>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</si>
  <si>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</si>
  <si>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</si>
  <si>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</si>
  <si>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</si>
  <si>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</si>
  <si>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</si>
  <si>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</si>
  <si>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</si>
  <si>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</si>
  <si>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</si>
  <si>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</si>
  <si>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</si>
  <si>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</si>
  <si>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</si>
  <si>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</si>
  <si>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</si>
  <si>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</si>
  <si>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</si>
  <si>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</si>
  <si>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</si>
  <si>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</si>
  <si>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</si>
  <si>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</si>
  <si>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</si>
  <si>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</si>
  <si>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</si>
  <si>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</si>
  <si>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</si>
  <si>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</si>
  <si>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</si>
  <si>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</si>
  <si>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</si>
  <si>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</si>
  <si>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</si>
  <si>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</si>
  <si>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</si>
  <si>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</si>
  <si>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</si>
  <si>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</si>
  <si>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</si>
  <si>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</si>
  <si>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</si>
  <si>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</si>
  <si>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</si>
  <si>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</si>
  <si>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</si>
  <si>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</si>
  <si>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</si>
  <si>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</si>
  <si>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</si>
  <si>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</si>
  <si>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</si>
  <si>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</si>
  <si>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</si>
  <si>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</si>
  <si>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</si>
  <si>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</si>
  <si>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</si>
  <si>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</si>
  <si>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</si>
  <si>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</si>
  <si>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</si>
  <si>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</si>
  <si>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</si>
  <si>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</si>
  <si>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</si>
  <si>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</si>
  <si>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</si>
  <si>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</si>
  <si>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</si>
  <si>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</si>
  <si>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</si>
  <si>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</si>
  <si>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</si>
  <si>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</si>
  <si>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</si>
  <si>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</si>
  <si>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</si>
  <si>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</si>
  <si>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</si>
  <si>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</si>
  <si>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</si>
  <si>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</si>
  <si>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</si>
  <si>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</si>
  <si>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</si>
  <si>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</si>
  <si>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</si>
  <si>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</si>
  <si>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</si>
  <si>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</si>
  <si>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</si>
  <si>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</si>
  <si>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</si>
  <si>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</si>
  <si>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</si>
  <si>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</si>
  <si>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</si>
  <si>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</si>
  <si>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</si>
  <si>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</si>
  <si>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</si>
  <si>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</si>
  <si>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</si>
  <si>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</si>
  <si>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</si>
  <si>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</si>
  <si>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</si>
  <si>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</si>
  <si>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</si>
  <si>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</si>
  <si>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</si>
  <si>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</si>
  <si>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</si>
  <si>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</si>
  <si>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</si>
  <si>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</si>
  <si>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</si>
  <si>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</si>
  <si>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</si>
  <si>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</si>
  <si>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</si>
  <si>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</si>
  <si>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</si>
  <si>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</si>
  <si>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</si>
  <si>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</si>
  <si>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</si>
  <si>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</si>
  <si>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</si>
  <si>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</si>
  <si>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</si>
  <si>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</si>
  <si>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</si>
  <si>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</si>
  <si>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</si>
  <si>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</si>
  <si>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</si>
  <si>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</si>
  <si>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</si>
  <si>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</si>
  <si>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</si>
  <si>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</si>
  <si>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</si>
  <si>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</si>
  <si>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</si>
  <si>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</si>
  <si>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</si>
  <si>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</si>
  <si>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</si>
  <si>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</si>
  <si>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</si>
  <si>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</si>
  <si>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</si>
  <si>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</si>
  <si>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</si>
  <si>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</si>
  <si>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</si>
  <si>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</si>
  <si>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</si>
  <si>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</si>
  <si>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</si>
  <si>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</si>
  <si>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</si>
  <si>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</si>
  <si>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</si>
  <si>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</si>
  <si>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</si>
  <si>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</si>
  <si>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</si>
  <si>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</si>
  <si>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</si>
  <si>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</si>
  <si>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</si>
  <si>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</si>
  <si>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</si>
  <si>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</si>
  <si>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</si>
  <si>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</si>
  <si>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</si>
  <si>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</si>
  <si>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</si>
  <si>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</si>
  <si>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</si>
  <si>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</si>
  <si>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</si>
  <si>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</si>
  <si>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</si>
  <si>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</si>
  <si>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</si>
  <si>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</si>
  <si>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</si>
  <si>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</si>
  <si>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</si>
  <si>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</si>
  <si>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</si>
  <si>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</si>
  <si>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</si>
  <si>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</si>
  <si>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</si>
  <si>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</si>
  <si>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</si>
  <si>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</si>
  <si>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</si>
  <si>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</si>
  <si>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</si>
  <si>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</si>
  <si>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</si>
  <si>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</si>
  <si>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</si>
  <si>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</si>
  <si>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</si>
  <si>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</si>
  <si>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</si>
  <si>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</si>
  <si>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</si>
  <si>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</si>
  <si>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</si>
  <si>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</si>
  <si>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</si>
  <si>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</si>
  <si>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</si>
  <si>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</si>
  <si>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</si>
  <si>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</si>
  <si>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</si>
  <si>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</si>
  <si>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</si>
  <si>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</si>
  <si>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</si>
  <si>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</si>
  <si>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</si>
  <si>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</si>
  <si>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</si>
  <si>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</si>
  <si>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</si>
  <si>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</si>
  <si>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</si>
  <si>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</si>
  <si>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</si>
  <si>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</si>
  <si>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</si>
  <si>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</si>
  <si>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</si>
  <si>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</si>
  <si>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</si>
  <si>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</si>
  <si>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</si>
  <si>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</si>
  <si>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</si>
  <si>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</si>
  <si>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</si>
  <si>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</si>
  <si>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</si>
  <si>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</si>
  <si>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</si>
  <si>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</si>
  <si>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</si>
  <si>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</si>
  <si>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</si>
  <si>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</si>
  <si>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</si>
  <si>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</si>
  <si>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</si>
  <si>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</si>
  <si>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</si>
  <si>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</si>
  <si>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</si>
  <si>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</si>
  <si>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</si>
  <si>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</si>
  <si>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</si>
  <si>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</si>
  <si>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</si>
  <si>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</si>
  <si>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</si>
  <si>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</si>
  <si>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</si>
  <si>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</si>
  <si>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</si>
  <si>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</si>
  <si>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</si>
  <si>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</si>
  <si>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</si>
  <si>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</si>
  <si>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</si>
  <si>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</si>
  <si>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</si>
  <si>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</si>
  <si>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</si>
  <si>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</si>
  <si>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</si>
  <si>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</si>
  <si>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</si>
  <si>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</si>
  <si>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</si>
  <si>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</si>
  <si>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</si>
  <si>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</si>
  <si>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</si>
  <si>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</si>
  <si>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</si>
  <si>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</si>
  <si>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</si>
  <si>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</si>
  <si>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</si>
  <si>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</si>
  <si>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</si>
  <si>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</si>
  <si>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</si>
  <si>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</si>
  <si>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</si>
  <si>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</si>
  <si>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</si>
  <si>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</si>
  <si>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</si>
  <si>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</si>
  <si>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</si>
  <si>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</si>
  <si>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</si>
  <si>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</si>
  <si>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</si>
  <si>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</si>
  <si>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</si>
  <si>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</si>
  <si>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</si>
  <si>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</si>
  <si>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</si>
  <si>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</si>
  <si>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</si>
  <si>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</si>
  <si>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</si>
  <si>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</si>
  <si>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</si>
  <si>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</si>
  <si>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</si>
  <si>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</si>
  <si>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</si>
  <si>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</si>
  <si>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</si>
  <si>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</si>
  <si>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</si>
  <si>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</si>
  <si>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</si>
  <si>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</si>
  <si>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</si>
  <si>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</si>
  <si>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</si>
  <si>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</si>
  <si>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</si>
  <si>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</si>
  <si>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</si>
  <si>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</si>
  <si>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</si>
  <si>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</si>
  <si>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</si>
  <si>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</si>
  <si>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</si>
  <si>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</si>
  <si>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</si>
  <si>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</si>
  <si>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</si>
  <si>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</si>
  <si>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</si>
  <si>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</si>
  <si>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</si>
  <si>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</si>
  <si>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</si>
  <si>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</si>
  <si>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</si>
  <si>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</si>
  <si>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</si>
  <si>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</si>
  <si>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</si>
  <si>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</si>
  <si>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</si>
  <si>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</si>
  <si>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</si>
  <si>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</si>
  <si>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</si>
  <si>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</si>
  <si>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</si>
  <si>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</si>
  <si>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</si>
  <si>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</si>
  <si>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</si>
  <si>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</si>
  <si>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</si>
  <si>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</si>
  <si>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</si>
  <si>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</si>
  <si>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</si>
  <si>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</si>
  <si>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</si>
  <si>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</si>
  <si>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</si>
  <si>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</si>
  <si>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</si>
  <si>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</si>
  <si>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</si>
  <si>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</si>
  <si>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</si>
  <si>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</si>
  <si>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</si>
  <si>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</si>
  <si>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</si>
  <si>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</si>
  <si>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</si>
  <si>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</si>
  <si>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</si>
  <si>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</si>
  <si>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</si>
  <si>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</si>
  <si>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</si>
  <si>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</si>
  <si>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</si>
  <si>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</si>
  <si>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</si>
  <si>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</si>
  <si>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</si>
  <si>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</si>
  <si>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</si>
  <si>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</si>
  <si>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</si>
  <si>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</si>
  <si>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</si>
  <si>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</si>
  <si>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</si>
  <si>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</si>
  <si>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</si>
  <si>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</si>
  <si>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</si>
  <si>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</si>
  <si>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</si>
  <si>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</si>
  <si>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</si>
  <si>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</si>
  <si>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</si>
  <si>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</si>
  <si>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</si>
  <si>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</si>
  <si>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</si>
  <si>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</si>
  <si>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</si>
  <si>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</si>
  <si>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</si>
  <si>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</si>
  <si>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</si>
  <si>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</si>
  <si>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</si>
  <si>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</si>
  <si>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</si>
  <si>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</si>
  <si>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</si>
  <si>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</si>
  <si>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</si>
  <si>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</si>
  <si>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</si>
  <si>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</si>
  <si>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</si>
  <si>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</si>
  <si>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</si>
  <si>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</si>
  <si>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</si>
  <si>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</si>
  <si>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</si>
  <si>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</si>
  <si>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</si>
  <si>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</si>
  <si>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</si>
  <si>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</si>
  <si>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</si>
  <si>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</si>
  <si>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</si>
  <si>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</si>
  <si>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</si>
  <si>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</si>
  <si>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</si>
  <si>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</si>
  <si>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</si>
  <si>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</si>
  <si>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</si>
  <si>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</si>
  <si>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</si>
  <si>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</si>
  <si>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</si>
  <si>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</si>
  <si>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</si>
  <si>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</si>
  <si>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</si>
  <si>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</si>
  <si>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</si>
  <si>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</si>
  <si>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</si>
  <si>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</si>
  <si>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</si>
  <si>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</si>
  <si>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</si>
  <si>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</si>
  <si>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</si>
  <si>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</si>
  <si>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</si>
  <si>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</si>
  <si>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</si>
  <si>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</si>
  <si>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</si>
  <si>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</si>
  <si>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</si>
  <si>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</si>
  <si>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</si>
  <si>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</si>
  <si>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</si>
  <si>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</si>
  <si>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</si>
  <si>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</si>
  <si>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</si>
  <si>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</si>
  <si>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</si>
  <si>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</si>
  <si>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</si>
  <si>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</si>
  <si>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</si>
  <si>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</si>
  <si>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</si>
  <si>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</si>
  <si>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</si>
  <si>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</si>
  <si>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</si>
  <si>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</si>
  <si>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</si>
  <si>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</si>
  <si>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</si>
  <si>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</si>
  <si>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</si>
  <si>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</si>
  <si>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</si>
  <si>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</si>
  <si>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</si>
  <si>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</si>
  <si>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</si>
  <si>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</si>
  <si>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</si>
  <si>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</si>
  <si>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</si>
  <si>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</si>
  <si>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</si>
  <si>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</si>
  <si>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</si>
  <si>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</si>
  <si>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</si>
  <si>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</si>
  <si>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</si>
  <si>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</si>
  <si>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</si>
  <si>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</si>
  <si>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</si>
  <si>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</si>
  <si>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</si>
  <si>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</si>
  <si>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</si>
  <si>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</si>
  <si>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</si>
  <si>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</si>
  <si>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</si>
  <si>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</si>
  <si>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</si>
  <si>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</si>
  <si>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</si>
  <si>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</si>
  <si>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</si>
  <si>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</si>
  <si>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</si>
  <si>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</si>
  <si>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</si>
  <si>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</si>
  <si>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</si>
  <si>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</si>
  <si>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</si>
  <si>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</si>
  <si>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</si>
  <si>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</si>
  <si>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</si>
  <si>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</si>
  <si>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</si>
  <si>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</si>
  <si>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</si>
  <si>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</si>
  <si>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</si>
  <si>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</si>
  <si>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</si>
  <si>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</si>
  <si>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</si>
  <si>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</si>
  <si>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</si>
  <si>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</si>
  <si>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</si>
  <si>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</si>
  <si>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</si>
  <si>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</si>
  <si>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</si>
  <si>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</si>
  <si>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</si>
  <si>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</si>
  <si>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</si>
  <si>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</si>
  <si>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</si>
  <si>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</si>
  <si>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</si>
  <si>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</si>
  <si>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</si>
  <si>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</si>
  <si>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</si>
  <si>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</si>
  <si>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</si>
  <si>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</si>
  <si>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</si>
  <si>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</si>
  <si>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</si>
  <si>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</si>
  <si>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</si>
  <si>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</si>
  <si>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</si>
  <si>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</si>
  <si>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</si>
  <si>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</si>
  <si>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</si>
  <si>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</si>
  <si>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</si>
  <si>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</si>
  <si>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</si>
  <si>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</si>
  <si>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</si>
  <si>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</si>
  <si>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</si>
  <si>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</si>
  <si>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</si>
  <si>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</si>
  <si>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</si>
  <si>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</si>
  <si>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</si>
  <si>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</si>
  <si>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</si>
  <si>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</si>
  <si>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</si>
  <si>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</si>
  <si>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</si>
  <si>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</si>
  <si>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</si>
  <si>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</si>
  <si>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</si>
  <si>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</si>
  <si>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</si>
  <si>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</si>
  <si>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</si>
  <si>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</si>
  <si>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</si>
  <si>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</si>
  <si>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</si>
  <si>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</si>
  <si>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</si>
  <si>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</si>
  <si>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</si>
  <si>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</si>
  <si>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</si>
  <si>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</si>
  <si>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</si>
  <si>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</si>
  <si>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</si>
  <si>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</si>
  <si>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</si>
  <si>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</si>
  <si>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</si>
  <si>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</si>
  <si>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</si>
  <si>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</si>
  <si>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</si>
  <si>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</si>
  <si>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</si>
  <si>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</si>
  <si>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</si>
  <si>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</si>
  <si>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</si>
  <si>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</si>
  <si>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</si>
  <si>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</si>
  <si>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</si>
  <si>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</si>
  <si>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</si>
  <si>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</si>
  <si>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</si>
  <si>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</si>
  <si>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</si>
  <si>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</si>
  <si>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</si>
  <si>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</si>
  <si>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</si>
  <si>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</si>
  <si>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</si>
  <si>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</si>
  <si>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</si>
  <si>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</si>
  <si>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</si>
  <si>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</si>
  <si>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</si>
  <si>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</si>
  <si>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</si>
  <si>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</si>
  <si>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</si>
  <si>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</si>
  <si>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</si>
  <si>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</si>
  <si>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</si>
  <si>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</si>
  <si>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</si>
  <si>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</si>
  <si>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</si>
  <si>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</si>
  <si>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</si>
  <si>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</si>
  <si>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</si>
  <si>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</si>
  <si>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</si>
  <si>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</si>
  <si>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</si>
  <si>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</si>
  <si>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</si>
  <si>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</si>
  <si>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</si>
  <si>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</si>
  <si>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</si>
  <si>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</si>
  <si>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</si>
  <si>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</si>
  <si>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</si>
  <si>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</si>
  <si>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</si>
  <si>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</si>
  <si>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</si>
  <si>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</si>
  <si>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</si>
  <si>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</si>
  <si>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</si>
  <si>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</si>
  <si>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</si>
  <si>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</si>
  <si>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</si>
  <si>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</si>
  <si>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</si>
  <si>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</si>
  <si>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</si>
  <si>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</si>
  <si>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</si>
  <si>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</si>
  <si>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</si>
  <si>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</si>
  <si>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</si>
  <si>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</si>
  <si>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</si>
  <si>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</si>
  <si>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</si>
  <si>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</si>
  <si>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</si>
  <si>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</si>
  <si>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</si>
  <si>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</si>
  <si>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</si>
  <si>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</si>
  <si>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</si>
  <si>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</si>
  <si>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</si>
  <si>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</si>
  <si>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</si>
  <si>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</si>
  <si>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</si>
  <si>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</si>
  <si>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</si>
  <si>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</si>
  <si>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</si>
  <si>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</si>
  <si>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</si>
  <si>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</si>
  <si>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</si>
  <si>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</si>
  <si>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</si>
  <si>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</si>
  <si>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</si>
  <si>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</si>
  <si>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</si>
  <si>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</si>
  <si>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</si>
  <si>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</si>
  <si>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</si>
  <si>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</si>
  <si>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</si>
  <si>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</si>
  <si>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</si>
  <si>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</si>
  <si>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</si>
  <si>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</si>
  <si>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</si>
  <si>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</si>
  <si>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</si>
  <si>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</si>
  <si>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</si>
  <si>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</si>
  <si>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</si>
  <si>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</si>
  <si>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</si>
  <si>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</si>
  <si>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</si>
  <si>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</si>
  <si>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</si>
  <si>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</si>
  <si>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</si>
  <si>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</si>
  <si>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</si>
  <si>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</si>
  <si>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</si>
  <si>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</si>
  <si>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</si>
  <si>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</si>
  <si>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</si>
  <si>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</si>
  <si>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</si>
  <si>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</si>
  <si>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</si>
  <si>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</si>
  <si>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</si>
  <si>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</si>
  <si>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</si>
  <si>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</si>
  <si>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</si>
  <si>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</si>
  <si>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</si>
  <si>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</si>
  <si>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</si>
  <si>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</si>
  <si>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</si>
  <si>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</si>
  <si>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</si>
  <si>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</si>
  <si>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</si>
  <si>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</si>
  <si>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</si>
  <si>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</si>
  <si>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</si>
  <si>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</si>
  <si>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</si>
  <si>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</si>
  <si>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</si>
  <si>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</si>
  <si>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</si>
  <si>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</si>
  <si>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</si>
  <si>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</si>
  <si>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</si>
  <si>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</si>
  <si>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</si>
  <si>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</si>
  <si>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</si>
  <si>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</si>
  <si>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</si>
  <si>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</si>
  <si>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</si>
  <si>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</si>
  <si>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</si>
  <si>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</si>
  <si>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</si>
  <si>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</si>
  <si>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</si>
  <si>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</si>
  <si>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</si>
  <si>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</si>
  <si>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</si>
  <si>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</si>
  <si>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</si>
  <si>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</si>
  <si>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</si>
  <si>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</si>
  <si>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</si>
  <si>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</si>
  <si>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</si>
  <si>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</si>
  <si>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</si>
  <si>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</si>
  <si>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</si>
  <si>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</si>
  <si>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</si>
  <si>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</si>
  <si>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</si>
  <si>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</si>
  <si>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</si>
  <si>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</si>
  <si>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</si>
  <si>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</si>
  <si>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</si>
  <si>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</si>
  <si>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</si>
  <si>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</si>
  <si>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</si>
  <si>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</si>
  <si>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</si>
  <si>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</si>
  <si>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</si>
  <si>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</si>
  <si>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</si>
  <si>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</si>
  <si>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</si>
  <si>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</si>
  <si>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</si>
  <si>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</si>
  <si>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</si>
  <si>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</si>
  <si>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</si>
  <si>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</si>
  <si>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</si>
  <si>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</si>
  <si>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</si>
  <si>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</si>
  <si>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</si>
  <si>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</si>
  <si>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</si>
  <si>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</si>
  <si>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</si>
  <si>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</si>
  <si>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</si>
  <si>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</si>
  <si>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</si>
  <si>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</si>
  <si>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</si>
  <si>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</si>
  <si>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</si>
  <si>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</si>
  <si>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</si>
  <si>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</si>
  <si>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</si>
  <si>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</si>
  <si>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</si>
  <si>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</si>
  <si>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</si>
  <si>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</si>
  <si>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</si>
  <si>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</si>
  <si>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</si>
  <si>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</si>
  <si>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</si>
  <si>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</si>
  <si>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</si>
  <si>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</si>
  <si>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</si>
  <si>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</si>
  <si>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</si>
  <si>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</si>
  <si>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</si>
  <si>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</si>
  <si>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</si>
  <si>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</si>
  <si>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</si>
  <si>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</si>
  <si>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</si>
  <si>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</si>
  <si>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</si>
  <si>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</si>
  <si>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</si>
  <si>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</si>
  <si>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</si>
  <si>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</si>
  <si>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</si>
  <si>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</si>
  <si>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</si>
  <si>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</si>
  <si>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</si>
  <si>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</si>
  <si>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</si>
  <si>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</si>
  <si>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</si>
  <si>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</si>
  <si>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</si>
  <si>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</si>
  <si>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</si>
  <si>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</si>
  <si>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</si>
  <si>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</si>
  <si>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</si>
  <si>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</si>
  <si>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</si>
  <si>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</si>
  <si>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</si>
  <si>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</si>
  <si>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</si>
  <si>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</si>
  <si>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</si>
  <si>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</si>
  <si>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</si>
  <si>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</si>
  <si>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</si>
  <si>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</si>
  <si>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</si>
  <si>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</si>
  <si>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</si>
  <si>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</si>
  <si>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</si>
  <si>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</si>
  <si>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</si>
  <si>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</si>
  <si>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</si>
  <si>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</si>
  <si>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</si>
  <si>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</si>
  <si>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</si>
  <si>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</si>
  <si>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</si>
  <si>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</si>
  <si>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</si>
  <si>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</si>
  <si>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</si>
  <si>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</si>
  <si>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</si>
  <si>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</si>
  <si>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</si>
  <si>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</si>
  <si>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</si>
  <si>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</si>
  <si>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</si>
  <si>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</si>
  <si>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</si>
  <si>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</si>
  <si>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</si>
  <si>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</si>
  <si>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</si>
  <si>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</si>
  <si>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</si>
  <si>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</si>
  <si>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</si>
  <si>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</si>
  <si>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</si>
  <si>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</si>
  <si>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</si>
  <si>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</si>
  <si>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</si>
  <si>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</si>
  <si>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</si>
  <si>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</si>
  <si>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</si>
  <si>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</si>
  <si>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</si>
  <si>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</si>
  <si>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</si>
  <si>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</si>
  <si>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</si>
  <si>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</si>
  <si>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</si>
  <si>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</si>
  <si>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</si>
  <si>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</si>
  <si>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</si>
  <si>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</si>
  <si>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</si>
  <si>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</si>
  <si>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</si>
  <si>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</si>
  <si>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</si>
  <si>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</si>
  <si>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</si>
  <si>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</si>
  <si>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</si>
  <si>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</si>
  <si>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</si>
  <si>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</si>
  <si>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</si>
  <si>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</si>
  <si>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</si>
  <si>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</si>
  <si>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</si>
  <si>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</si>
  <si>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</si>
  <si>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</si>
  <si>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</si>
  <si>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</si>
  <si>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</si>
  <si>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</si>
  <si>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</si>
  <si>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</si>
  <si>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</si>
  <si>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</si>
  <si>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</si>
  <si>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</si>
  <si>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</si>
  <si>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</si>
  <si>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</si>
  <si>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</si>
  <si>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</si>
  <si>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</si>
  <si>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</si>
  <si>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</si>
  <si>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</si>
  <si>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</si>
  <si>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</si>
  <si>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</si>
  <si>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</si>
  <si>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</si>
  <si>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</si>
  <si>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</si>
  <si>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</si>
  <si>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</si>
  <si>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</si>
  <si>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</si>
  <si>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</si>
  <si>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</si>
  <si>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</si>
  <si>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</si>
  <si>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</si>
  <si>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</si>
  <si>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</si>
  <si>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</si>
  <si>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</si>
  <si>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</si>
  <si>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</si>
  <si>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</si>
  <si>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</si>
  <si>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</si>
  <si>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</si>
  <si>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</si>
  <si>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</si>
  <si>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</si>
  <si>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</si>
  <si>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</si>
  <si>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</si>
  <si>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</si>
  <si>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</si>
  <si>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</si>
  <si>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</si>
  <si>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</si>
  <si>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</si>
  <si>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</si>
  <si>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</si>
  <si>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</si>
  <si>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</si>
  <si>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</si>
  <si>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</si>
  <si>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</si>
  <si>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</si>
  <si>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</si>
  <si>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</si>
  <si>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</si>
  <si>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</si>
  <si>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</si>
  <si>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</si>
  <si>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</si>
  <si>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</si>
  <si>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</si>
  <si>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</si>
  <si>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</si>
  <si>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</si>
  <si>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</si>
  <si>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</si>
  <si>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</si>
  <si>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</si>
  <si>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</si>
  <si>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</si>
  <si>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</si>
  <si>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</si>
  <si>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</si>
  <si>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</si>
  <si>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</si>
  <si>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</si>
  <si>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</si>
  <si>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</si>
  <si>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</si>
  <si>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</si>
  <si>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</si>
  <si>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</si>
  <si>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</si>
  <si>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</si>
  <si>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</si>
  <si>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</si>
  <si>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</si>
  <si>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</si>
  <si>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</si>
  <si>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</si>
  <si>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</si>
  <si>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</si>
  <si>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</si>
  <si>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</si>
  <si>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</si>
  <si>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</si>
  <si>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</si>
  <si>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</si>
  <si>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</si>
  <si>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</si>
  <si>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</si>
  <si>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</si>
  <si>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</si>
  <si>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</si>
  <si>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</si>
  <si>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</si>
  <si>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</si>
  <si>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</si>
  <si>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</si>
  <si>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</si>
  <si>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</si>
  <si>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</si>
  <si>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</si>
  <si>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</si>
  <si>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</si>
  <si>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</si>
  <si>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</si>
  <si>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</si>
  <si>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</si>
  <si>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</si>
  <si>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</si>
  <si>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</si>
  <si>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</si>
  <si>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</si>
  <si>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</si>
  <si>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</si>
  <si>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</si>
  <si>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</si>
  <si>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</si>
  <si>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</si>
  <si>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</si>
  <si>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</si>
  <si>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</si>
  <si>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</si>
  <si>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</si>
  <si>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</si>
  <si>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</si>
  <si>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</si>
  <si>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</si>
  <si>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</si>
  <si>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</si>
  <si>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</si>
  <si>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</si>
  <si>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</si>
  <si>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</si>
  <si>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</si>
  <si>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</si>
  <si>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</si>
  <si>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</si>
  <si>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</si>
  <si>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</si>
  <si>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</si>
  <si>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</si>
  <si>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</si>
  <si>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</si>
  <si>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</si>
  <si>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</si>
  <si>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</si>
  <si>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</si>
  <si>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</si>
  <si>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</si>
  <si>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</si>
  <si>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</si>
  <si>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</si>
  <si>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</si>
  <si>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</si>
  <si>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</si>
  <si>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</si>
  <si>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</si>
  <si>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</si>
  <si>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</si>
  <si>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</si>
  <si>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</si>
  <si>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</si>
  <si>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</si>
  <si>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</si>
  <si>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</si>
  <si>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</si>
  <si>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</si>
  <si>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</si>
  <si>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</si>
  <si>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</si>
  <si>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</si>
  <si>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</si>
  <si>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</si>
  <si>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</si>
  <si>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</si>
  <si>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</si>
  <si>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</si>
  <si>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</si>
  <si>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</si>
  <si>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</si>
  <si>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</si>
  <si>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</si>
  <si>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</si>
  <si>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</si>
  <si>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</si>
  <si>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</si>
  <si>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</si>
  <si>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</si>
  <si>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</si>
  <si>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</si>
  <si>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</si>
  <si>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</si>
  <si>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</si>
  <si>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</si>
  <si>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</si>
  <si>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</si>
  <si>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</si>
  <si>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</si>
  <si>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</si>
  <si>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</si>
  <si>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</si>
  <si>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</si>
  <si>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</si>
  <si>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</si>
  <si>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</si>
  <si>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</si>
  <si>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</si>
  <si>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</si>
  <si>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</si>
  <si>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</si>
  <si>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</si>
  <si>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</si>
  <si>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</si>
  <si>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</si>
  <si>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</si>
  <si>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</si>
  <si>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</si>
  <si>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</si>
  <si>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</si>
  <si>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</si>
  <si>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</si>
  <si>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</si>
  <si>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</si>
  <si>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</si>
  <si>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</si>
  <si>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</si>
  <si>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</si>
  <si>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</si>
  <si>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</si>
  <si>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</si>
  <si>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</si>
  <si>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</si>
  <si>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</si>
  <si>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</si>
  <si>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</si>
  <si>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</si>
  <si>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</si>
  <si>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</si>
  <si>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</si>
  <si>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</si>
  <si>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</si>
  <si>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</si>
  <si>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</si>
  <si>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</si>
  <si>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</si>
  <si>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</si>
  <si>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</si>
  <si>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</si>
  <si>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</si>
  <si>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</si>
  <si>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</si>
  <si>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</si>
  <si>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</si>
  <si>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</si>
  <si>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</si>
  <si>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</si>
  <si>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</si>
  <si>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</si>
  <si>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</si>
  <si>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</si>
  <si>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</si>
  <si>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</si>
  <si>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</si>
  <si>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</si>
  <si>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</si>
  <si>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</si>
  <si>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</si>
  <si>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</si>
  <si>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</si>
  <si>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</si>
  <si>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</si>
  <si>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</si>
  <si>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</si>
  <si>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</si>
  <si>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</si>
  <si>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</si>
  <si>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</si>
  <si>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</si>
  <si>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</si>
  <si>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</si>
  <si>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</si>
  <si>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</si>
  <si>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</si>
  <si>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</si>
  <si>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</si>
  <si>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</si>
  <si>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</si>
  <si>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</si>
  <si>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</si>
  <si>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</si>
  <si>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</si>
  <si>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</si>
  <si>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</si>
  <si>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</si>
  <si>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</si>
  <si>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</si>
  <si>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</si>
  <si>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</si>
  <si>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</si>
  <si>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</si>
  <si>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</si>
  <si>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</si>
  <si>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</si>
  <si>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</si>
  <si>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</si>
  <si>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</si>
  <si>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</si>
  <si>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</si>
  <si>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</si>
  <si>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</si>
  <si>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</si>
  <si>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</si>
  <si>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</si>
  <si>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</si>
  <si>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</si>
  <si>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</si>
  <si>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</si>
  <si>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</si>
  <si>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</si>
  <si>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</si>
  <si>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</si>
  <si>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</si>
  <si>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</si>
  <si>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</si>
  <si>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</si>
  <si>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</si>
  <si>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</si>
  <si>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</si>
  <si>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</si>
  <si>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</si>
  <si>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</si>
  <si>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</si>
  <si>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</si>
  <si>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</si>
  <si>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</si>
  <si>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</si>
  <si>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</si>
  <si>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</si>
  <si>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</si>
  <si>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</si>
  <si>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</si>
  <si>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</si>
  <si>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</si>
  <si>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</si>
  <si>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</si>
  <si>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</si>
  <si>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</si>
  <si>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</si>
  <si>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</si>
  <si>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</si>
  <si>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</si>
  <si>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</si>
  <si>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</si>
  <si>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</si>
  <si>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</si>
  <si>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</si>
  <si>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</si>
  <si>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</si>
  <si>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</si>
  <si>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</si>
  <si>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</si>
  <si>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</si>
  <si>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</si>
  <si>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</si>
  <si>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</si>
  <si>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</si>
  <si>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</si>
  <si>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</si>
  <si>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</si>
  <si>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</si>
  <si>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</si>
  <si>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</si>
  <si>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</si>
  <si>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</si>
  <si>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</si>
  <si>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</si>
  <si>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</si>
  <si>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</si>
  <si>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</si>
  <si>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</si>
  <si>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</si>
  <si>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</si>
  <si>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</si>
  <si>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</si>
  <si>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</si>
  <si>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</si>
  <si>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</si>
  <si>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</si>
  <si>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</si>
  <si>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</si>
  <si>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</si>
  <si>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</si>
  <si>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</si>
  <si>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</si>
  <si>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</si>
  <si>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</si>
  <si>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</si>
  <si>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</si>
  <si>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</si>
  <si>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</si>
  <si>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</si>
  <si>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</si>
  <si>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</si>
  <si>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</si>
  <si>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</si>
  <si>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</si>
  <si>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</si>
  <si>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</si>
  <si>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</si>
  <si>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</si>
  <si>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</si>
  <si>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</si>
  <si>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</si>
  <si>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</si>
  <si>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</si>
  <si>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</si>
  <si>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</si>
  <si>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</si>
  <si>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</si>
  <si>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</si>
  <si>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</si>
  <si>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</si>
  <si>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</si>
  <si>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</si>
  <si>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</si>
  <si>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</si>
  <si>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</si>
  <si>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</si>
  <si>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</si>
  <si>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</si>
  <si>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</si>
  <si>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</si>
  <si>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</si>
  <si>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</si>
  <si>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</si>
  <si>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</si>
  <si>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</si>
  <si>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</si>
  <si>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</si>
  <si>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</si>
  <si>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</si>
  <si>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</si>
  <si>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</si>
  <si>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</si>
  <si>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</si>
  <si>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</si>
  <si>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</si>
  <si>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</si>
  <si>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</si>
  <si>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</si>
  <si>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</si>
  <si>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</si>
  <si>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</si>
  <si>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</si>
  <si>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</si>
  <si>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</si>
  <si>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</si>
  <si>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</si>
  <si>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</si>
  <si>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</si>
  <si>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</si>
  <si>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</si>
  <si>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</si>
  <si>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</si>
  <si>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</si>
  <si>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</si>
  <si>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</si>
  <si>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</si>
  <si>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</si>
  <si>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</si>
  <si>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</si>
  <si>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</si>
  <si>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</si>
  <si>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</si>
  <si>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</si>
  <si>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</si>
  <si>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</si>
  <si>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</si>
  <si>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</si>
  <si>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</si>
  <si>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</si>
  <si>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</si>
  <si>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</si>
  <si>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</si>
  <si>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</si>
  <si>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</si>
  <si>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</si>
  <si>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</si>
  <si>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</si>
  <si>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</si>
  <si>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</si>
  <si>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</si>
  <si>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</si>
  <si>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</si>
  <si>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</si>
  <si>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</si>
  <si>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</si>
  <si>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</si>
  <si>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</si>
  <si>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</si>
  <si>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</si>
  <si>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</si>
  <si>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</si>
  <si>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</si>
  <si>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</si>
  <si>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</si>
  <si>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</si>
  <si>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</si>
  <si>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</si>
  <si>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</si>
  <si>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</si>
  <si>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</si>
  <si>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</si>
  <si>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</si>
  <si>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</si>
  <si>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</si>
  <si>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</si>
  <si>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</si>
  <si>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</si>
  <si>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</si>
  <si>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</si>
  <si>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</si>
  <si>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</si>
  <si>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</si>
  <si>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</si>
  <si>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</si>
  <si>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</si>
  <si>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</si>
  <si>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</si>
  <si>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</si>
  <si>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</si>
  <si>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</si>
  <si>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</si>
  <si>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</si>
  <si>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</si>
  <si>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</si>
  <si>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</si>
  <si>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</si>
  <si>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</si>
  <si>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</si>
  <si>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</si>
  <si>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</si>
  <si>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</si>
  <si>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</si>
  <si>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</si>
  <si>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</si>
  <si>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</si>
  <si>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</si>
  <si>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</si>
  <si>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</si>
  <si>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</si>
  <si>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</si>
  <si>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</si>
  <si>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</si>
  <si>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</si>
  <si>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</si>
  <si>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</si>
  <si>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</si>
  <si>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</si>
  <si>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</si>
  <si>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</si>
  <si>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</si>
  <si>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</si>
  <si>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</si>
  <si>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</si>
  <si>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</si>
  <si>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</si>
  <si>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</si>
  <si>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</si>
  <si>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</si>
  <si>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</si>
  <si>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</si>
  <si>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</si>
  <si>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</si>
  <si>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</si>
  <si>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</si>
  <si>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</si>
  <si>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</si>
  <si>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</si>
  <si>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</si>
  <si>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</si>
  <si>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</si>
  <si>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</si>
  <si>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</si>
  <si>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</si>
  <si>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</si>
  <si>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</si>
  <si>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</si>
  <si>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</si>
  <si>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</si>
  <si>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</si>
  <si>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</si>
  <si>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</si>
  <si>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</si>
  <si>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</si>
  <si>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</si>
  <si>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</si>
  <si>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</si>
  <si>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</si>
  <si>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</si>
  <si>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</si>
  <si>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</si>
  <si>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</si>
  <si>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</si>
  <si>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</si>
  <si>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</si>
  <si>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</si>
  <si>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</si>
  <si>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</si>
  <si>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</si>
  <si>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</si>
  <si>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</si>
  <si>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</si>
  <si>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</si>
  <si>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</si>
  <si>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</si>
  <si>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</si>
  <si>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</si>
  <si>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</si>
  <si>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</si>
  <si>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</si>
  <si>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</si>
  <si>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</si>
  <si>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</si>
  <si>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</si>
  <si>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</si>
  <si>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</si>
  <si>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</si>
  <si>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</si>
  <si>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</si>
  <si>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</si>
  <si>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</si>
  <si>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</si>
  <si>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</si>
  <si>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</si>
  <si>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</si>
  <si>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</si>
  <si>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</si>
  <si>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</si>
  <si>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</si>
  <si>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</si>
  <si>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</si>
  <si>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</si>
  <si>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</si>
  <si>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</si>
  <si>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</si>
  <si>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</si>
  <si>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</si>
  <si>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</si>
  <si>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</si>
  <si>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</si>
  <si>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</si>
  <si>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</si>
  <si>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</si>
  <si>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</si>
  <si>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</si>
  <si>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</si>
  <si>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</si>
  <si>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</si>
  <si>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</si>
  <si>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</si>
  <si>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</si>
  <si>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</si>
  <si>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</si>
  <si>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</si>
  <si>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</si>
  <si>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</si>
  <si>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</si>
  <si>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</si>
  <si>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</si>
  <si>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</si>
  <si>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</si>
  <si>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</si>
  <si>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</si>
  <si>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</si>
  <si>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</si>
  <si>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</si>
  <si>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</si>
  <si>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</si>
  <si>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</si>
  <si>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</si>
  <si>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</si>
  <si>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</si>
  <si>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</si>
  <si>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</si>
  <si>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</si>
  <si>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</si>
  <si>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</si>
  <si>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</si>
  <si>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</si>
  <si>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</si>
  <si>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</si>
  <si>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</si>
  <si>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</si>
  <si>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</si>
  <si>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</si>
  <si>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</si>
  <si>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</si>
  <si>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</si>
  <si>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</si>
  <si>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</si>
  <si>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</si>
  <si>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</si>
  <si>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</si>
  <si>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</si>
  <si>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</si>
  <si>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</si>
  <si>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</si>
  <si>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</si>
  <si>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</si>
  <si>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</si>
  <si>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</si>
  <si>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</si>
  <si>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</si>
  <si>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</si>
  <si>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</si>
  <si>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</si>
  <si>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</si>
  <si>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</si>
  <si>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</si>
  <si>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</si>
  <si>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</si>
  <si>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</si>
  <si>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</si>
  <si>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</si>
  <si>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</si>
  <si>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</si>
  <si>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</si>
  <si>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</si>
  <si>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</si>
  <si>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</si>
  <si>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</si>
  <si>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</si>
  <si>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</si>
  <si>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</si>
  <si>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</si>
  <si>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</si>
  <si>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</si>
  <si>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</si>
  <si>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</si>
  <si>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</si>
  <si>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</si>
  <si>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</si>
  <si>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</si>
  <si>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</si>
  <si>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</si>
  <si>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</si>
  <si>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</si>
  <si>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</si>
  <si>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</si>
  <si>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</si>
  <si>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</si>
  <si>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</si>
  <si>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</si>
  <si>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</si>
  <si>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</si>
  <si>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</si>
  <si>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</si>
  <si>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</si>
  <si>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</si>
  <si>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</si>
  <si>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</si>
  <si>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</si>
  <si>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</si>
  <si>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</si>
  <si>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</si>
  <si>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</si>
  <si>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</si>
  <si>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</si>
  <si>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</si>
  <si>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</si>
  <si>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</si>
  <si>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</si>
  <si>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</si>
  <si>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</si>
  <si>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</si>
  <si>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</si>
  <si>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</si>
  <si>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</si>
  <si>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</si>
  <si>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</si>
  <si>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</si>
  <si>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</si>
  <si>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</si>
  <si>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</si>
  <si>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</si>
  <si>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</si>
  <si>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</si>
  <si>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</si>
  <si>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</si>
  <si>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</si>
  <si>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</si>
  <si>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</si>
  <si>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</si>
  <si>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</si>
  <si>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</si>
  <si>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</si>
  <si>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</si>
  <si>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</si>
  <si>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</si>
  <si>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</si>
  <si>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</si>
  <si>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</si>
  <si>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</si>
  <si>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</si>
  <si>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</si>
  <si>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</si>
  <si>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</si>
  <si>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</si>
  <si>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</si>
  <si>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</si>
  <si>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</si>
  <si>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</si>
  <si>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</si>
  <si>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</si>
  <si>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</si>
  <si>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</si>
  <si>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</si>
  <si>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</si>
  <si>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</si>
  <si>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</si>
  <si>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</si>
  <si>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</si>
  <si>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</si>
  <si>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</si>
  <si>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</si>
  <si>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</si>
  <si>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</si>
  <si>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</si>
  <si>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</si>
  <si>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</si>
  <si>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</si>
  <si>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</si>
  <si>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</si>
  <si>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</si>
  <si>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</si>
  <si>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</si>
  <si>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</si>
  <si>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</si>
  <si>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</si>
  <si>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</si>
  <si>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</si>
  <si>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</si>
  <si>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</si>
  <si>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</si>
  <si>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</si>
  <si>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</si>
  <si>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</si>
  <si>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</si>
  <si>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</si>
  <si>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</si>
  <si>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</si>
  <si>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</si>
  <si>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</si>
  <si>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</si>
  <si>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</si>
  <si>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</si>
  <si>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</si>
  <si>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</si>
  <si>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</si>
  <si>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</si>
  <si>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</si>
  <si>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</si>
  <si>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</si>
  <si>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</si>
  <si>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</si>
  <si>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</si>
  <si>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</si>
  <si>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</si>
  <si>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</si>
  <si>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</si>
  <si>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</si>
  <si>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</si>
  <si>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</si>
  <si>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</si>
  <si>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</si>
  <si>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</si>
  <si>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</si>
  <si>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</si>
  <si>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</si>
  <si>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</si>
  <si>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</si>
  <si>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</si>
  <si>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</si>
  <si>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</si>
  <si>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</si>
  <si>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</si>
  <si>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</si>
  <si>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</si>
  <si>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</si>
  <si>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</si>
  <si>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</si>
  <si>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</si>
  <si>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</si>
  <si>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</si>
  <si>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</si>
  <si>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</si>
  <si>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</si>
  <si>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</si>
  <si>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</si>
  <si>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</si>
  <si>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</si>
  <si>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</si>
  <si>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</si>
  <si>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</si>
  <si>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</si>
  <si>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</si>
  <si>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</si>
  <si>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</si>
  <si>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</si>
  <si>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</si>
  <si>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</si>
  <si>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</si>
  <si>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</si>
  <si>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</si>
  <si>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</si>
  <si>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</si>
  <si>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</si>
  <si>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</si>
  <si>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</si>
  <si>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</si>
  <si>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</si>
  <si>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</si>
  <si>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</si>
  <si>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</si>
  <si>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</si>
  <si>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</si>
  <si>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</si>
  <si>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</si>
  <si>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</si>
  <si>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</si>
  <si>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</si>
  <si>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</si>
  <si>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</si>
  <si>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</si>
  <si>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</si>
  <si>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</si>
  <si>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</si>
  <si>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</si>
  <si>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</si>
  <si>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</si>
  <si>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</si>
  <si>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</si>
  <si>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</si>
  <si>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</si>
  <si>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</si>
  <si>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</si>
  <si>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</si>
  <si>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</si>
  <si>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</si>
  <si>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</si>
  <si>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</si>
  <si>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</si>
  <si>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</si>
  <si>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</si>
  <si>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</si>
  <si>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</si>
  <si>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</si>
  <si>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</si>
  <si>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</si>
  <si>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</si>
  <si>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</si>
  <si>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</si>
  <si>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</si>
  <si>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</si>
  <si>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</si>
  <si>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</si>
  <si>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</si>
  <si>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</si>
  <si>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</si>
  <si>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</si>
  <si>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</si>
  <si>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</si>
  <si>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</si>
  <si>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</si>
  <si>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</si>
  <si>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</si>
  <si>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</si>
  <si>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</si>
  <si>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</si>
  <si>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</si>
  <si>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</si>
  <si>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</si>
  <si>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</si>
  <si>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</si>
  <si>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</si>
  <si>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</si>
  <si>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</si>
  <si>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</si>
  <si>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</si>
  <si>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</si>
  <si>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</si>
  <si>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</si>
  <si>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</si>
  <si>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</si>
  <si>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</si>
  <si>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</si>
  <si>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</si>
  <si>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</si>
  <si>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</si>
  <si>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</si>
  <si>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</si>
  <si>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</si>
  <si>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</si>
  <si>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</si>
  <si>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</si>
  <si>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</si>
  <si>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</si>
  <si>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</si>
  <si>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</si>
  <si>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</si>
  <si>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</si>
  <si>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</si>
  <si>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</si>
  <si>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</si>
  <si>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</si>
  <si>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</si>
  <si>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</si>
  <si>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</si>
  <si>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</si>
  <si>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</si>
  <si>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</si>
  <si>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</si>
  <si>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</si>
  <si>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</si>
  <si>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</si>
  <si>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</si>
  <si>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</si>
  <si>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</si>
  <si>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</si>
  <si>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</si>
  <si>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</si>
  <si>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</si>
  <si>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</si>
  <si>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</si>
  <si>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</si>
  <si>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</si>
  <si>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</si>
  <si>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</si>
  <si>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</si>
  <si>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</si>
  <si>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</si>
  <si>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</si>
  <si>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</si>
  <si>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</si>
  <si>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</si>
  <si>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</si>
  <si>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</si>
  <si>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</si>
  <si>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</si>
  <si>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</si>
  <si>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</si>
  <si>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</si>
  <si>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</si>
  <si>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</si>
  <si>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</si>
  <si>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</si>
  <si>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</si>
  <si>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</si>
  <si>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</si>
  <si>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</si>
  <si>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</si>
  <si>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</si>
  <si>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</si>
  <si>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</si>
  <si>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</si>
  <si>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</si>
  <si>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</si>
  <si>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</si>
  <si>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</si>
  <si>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</si>
  <si>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</si>
  <si>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</si>
  <si>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</si>
  <si>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</si>
  <si>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</si>
  <si>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</si>
  <si>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</si>
  <si>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</si>
  <si>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</si>
  <si>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</si>
  <si>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</si>
  <si>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</si>
  <si>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</si>
  <si>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</si>
  <si>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</si>
  <si>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</si>
  <si>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</si>
  <si>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</si>
  <si>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</si>
  <si>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</si>
  <si>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</si>
  <si>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</si>
  <si>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</si>
  <si>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</si>
  <si>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</si>
  <si>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</si>
  <si>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</si>
  <si>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</si>
  <si>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</si>
  <si>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</si>
  <si>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</si>
  <si>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</si>
  <si>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</si>
  <si>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</si>
  <si>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</si>
  <si>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</si>
  <si>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</si>
  <si>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</si>
  <si>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</si>
  <si>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</si>
  <si>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</si>
  <si>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</si>
  <si>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</si>
  <si>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</si>
  <si>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</si>
  <si>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</si>
  <si>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</si>
  <si>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</si>
  <si>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</si>
  <si>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</si>
  <si>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</si>
  <si>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</si>
  <si>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</si>
  <si>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</si>
  <si>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</si>
  <si>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</si>
  <si>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</si>
  <si>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</si>
  <si>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</si>
  <si>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</si>
  <si>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</si>
  <si>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</si>
  <si>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</si>
  <si>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</si>
  <si>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</si>
  <si>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</si>
  <si>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</si>
  <si>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</si>
  <si>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</si>
  <si>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</si>
  <si>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</si>
  <si>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</si>
  <si>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</si>
  <si>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</si>
  <si>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</si>
  <si>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</si>
  <si>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</si>
  <si>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</si>
  <si>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</si>
  <si>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</si>
  <si>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</si>
  <si>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</si>
  <si>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</si>
  <si>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</si>
  <si>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</si>
  <si>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</si>
  <si>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</si>
  <si>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</si>
  <si>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</si>
  <si>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</si>
  <si>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</si>
  <si>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</si>
  <si>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</si>
  <si>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</si>
  <si>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</si>
  <si>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</si>
  <si>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</si>
  <si>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</si>
  <si>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</si>
  <si>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</si>
  <si>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</si>
  <si>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</si>
  <si>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</si>
  <si>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</si>
  <si>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</si>
  <si>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</si>
  <si>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</si>
  <si>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</si>
  <si>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</si>
  <si>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</si>
  <si>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</si>
  <si>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</si>
  <si>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</si>
  <si>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</si>
  <si>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</si>
  <si>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</si>
  <si>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</si>
  <si>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</si>
  <si>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</si>
  <si>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</si>
  <si>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</si>
  <si>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</si>
  <si>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</si>
  <si>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</si>
  <si>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</si>
  <si>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</si>
  <si>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</si>
  <si>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</si>
  <si>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</si>
  <si>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</si>
  <si>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</si>
  <si>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</si>
  <si>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</si>
  <si>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</si>
  <si>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</si>
  <si>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</si>
  <si>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</si>
  <si>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</si>
  <si>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</si>
  <si>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</si>
  <si>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</si>
  <si>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</si>
  <si>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</si>
  <si>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</si>
  <si>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</si>
  <si>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</si>
  <si>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</si>
  <si>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</si>
  <si>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</si>
  <si>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</si>
  <si>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</si>
  <si>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</si>
  <si>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</si>
  <si>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</si>
  <si>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</si>
  <si>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</si>
  <si>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</si>
  <si>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</si>
  <si>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</si>
  <si>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</si>
  <si>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</si>
  <si>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</si>
  <si>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</si>
  <si>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</si>
  <si>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</si>
  <si>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</si>
  <si>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</si>
  <si>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</si>
  <si>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</si>
  <si>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</si>
  <si>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</si>
  <si>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</si>
  <si>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</si>
  <si>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</si>
  <si>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</si>
  <si>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</si>
  <si>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</si>
  <si>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</si>
  <si>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</si>
  <si>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</si>
  <si>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</si>
  <si>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</si>
  <si>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</si>
  <si>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</si>
  <si>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</si>
  <si>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</si>
  <si>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</si>
  <si>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</si>
  <si>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</si>
  <si>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</si>
  <si>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</si>
  <si>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</si>
  <si>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</si>
  <si>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</si>
  <si>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</si>
  <si>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</si>
  <si>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</si>
  <si>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</si>
  <si>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</si>
  <si>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</si>
  <si>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</si>
  <si>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</si>
  <si>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</si>
  <si>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</si>
  <si>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</si>
  <si>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</si>
  <si>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</si>
  <si>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</si>
  <si>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</si>
  <si>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</si>
  <si>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</si>
  <si>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</si>
  <si>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</si>
  <si>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</si>
  <si>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</si>
  <si>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</si>
  <si>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</si>
  <si>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</si>
  <si>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</si>
  <si>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</si>
  <si>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</si>
  <si>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</si>
  <si>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</si>
  <si>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</si>
  <si>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</si>
  <si>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</si>
  <si>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</si>
  <si>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</si>
  <si>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</si>
  <si>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</si>
  <si>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</si>
  <si>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</si>
  <si>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</si>
  <si>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</si>
  <si>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</si>
  <si>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</si>
  <si>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</si>
  <si>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</si>
  <si>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</si>
  <si>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</si>
  <si>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</si>
  <si>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</si>
  <si>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</si>
  <si>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</si>
  <si>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</si>
  <si>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</si>
  <si>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</si>
  <si>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</si>
  <si>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</si>
  <si>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</si>
  <si>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</si>
  <si>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</si>
  <si>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</si>
  <si>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</si>
  <si>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</si>
  <si>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</si>
  <si>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</si>
  <si>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</si>
  <si>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</si>
  <si>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</si>
  <si>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</si>
  <si>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</si>
  <si>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</si>
  <si>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</si>
  <si>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</si>
  <si>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</si>
  <si>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</si>
  <si>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</si>
  <si>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</si>
  <si>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</si>
  <si>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</si>
  <si>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</si>
  <si>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</si>
  <si>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</si>
  <si>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</si>
  <si>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</si>
  <si>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</si>
  <si>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</si>
  <si>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</si>
  <si>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</si>
  <si>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</si>
  <si>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</si>
  <si>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</si>
  <si>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</si>
  <si>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</si>
  <si>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</si>
  <si>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</si>
  <si>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</si>
  <si>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</si>
  <si>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</si>
  <si>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</si>
  <si>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</si>
  <si>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</si>
  <si>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</si>
  <si>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</si>
  <si>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</si>
  <si>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</si>
  <si>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</si>
  <si>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</si>
  <si>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</si>
  <si>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</si>
  <si>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</si>
  <si>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</si>
  <si>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</si>
  <si>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</si>
  <si>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</si>
  <si>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</si>
  <si>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</si>
  <si>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</si>
  <si>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</si>
  <si>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</si>
  <si>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</si>
  <si>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</si>
  <si>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</si>
  <si>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</si>
  <si>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</si>
  <si>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</si>
  <si>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</si>
  <si>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</si>
  <si>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</si>
  <si>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</si>
  <si>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</si>
  <si>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</si>
  <si>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</si>
  <si>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</si>
  <si>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</si>
  <si>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</si>
  <si>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</si>
  <si>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</si>
  <si>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</si>
  <si>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</si>
  <si>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</si>
  <si>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</si>
  <si>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</si>
  <si>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</si>
  <si>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</si>
  <si>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</si>
  <si>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</si>
  <si>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</si>
  <si>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</si>
  <si>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</si>
  <si>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</si>
  <si>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</si>
  <si>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</si>
  <si>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</si>
  <si>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</si>
  <si>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</si>
  <si>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</si>
  <si>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</si>
  <si>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</si>
  <si>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</si>
  <si>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</si>
  <si>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</si>
  <si>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</si>
  <si>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</si>
  <si>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</si>
  <si>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</si>
  <si>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</si>
  <si>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</si>
  <si>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</si>
  <si>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</si>
  <si>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</si>
  <si>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</si>
  <si>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</si>
  <si>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</si>
  <si>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</si>
  <si>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</si>
  <si>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</si>
  <si>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</si>
  <si>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</si>
  <si>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</si>
  <si>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</si>
  <si>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</si>
  <si>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</si>
  <si>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</si>
  <si>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</si>
  <si>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</si>
  <si>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</si>
  <si>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</si>
  <si>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</si>
  <si>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</si>
  <si>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</si>
  <si>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</si>
  <si>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</si>
  <si>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</si>
  <si>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</si>
  <si>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</si>
  <si>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</si>
  <si>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</si>
  <si>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</si>
  <si>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</si>
  <si>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</si>
  <si>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</si>
  <si>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</si>
  <si>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</si>
  <si>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</si>
  <si>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</si>
  <si>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</si>
  <si>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</si>
  <si>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</si>
  <si>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</si>
  <si>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</si>
  <si>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</si>
  <si>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</si>
  <si>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</si>
  <si>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</si>
  <si>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</si>
  <si>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</si>
  <si>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</si>
  <si>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</si>
  <si>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</si>
  <si>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</si>
  <si>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</si>
  <si>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</si>
  <si>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</si>
  <si>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</si>
  <si>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</si>
  <si>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</si>
  <si>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</si>
  <si>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</si>
  <si>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</si>
  <si>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</si>
  <si>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</si>
  <si>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</si>
  <si>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</si>
  <si>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</si>
  <si>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</si>
  <si>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</si>
  <si>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</si>
  <si>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</si>
  <si>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</si>
  <si>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</si>
  <si>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</si>
  <si>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</si>
  <si>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</si>
  <si>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</si>
  <si>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</si>
  <si>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</si>
  <si>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</si>
  <si>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</si>
  <si>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</si>
  <si>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</si>
  <si>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</si>
  <si>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</si>
  <si>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</si>
  <si>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</si>
  <si>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</si>
  <si>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</si>
  <si>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</si>
  <si>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</si>
  <si>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</si>
  <si>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</si>
  <si>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</si>
  <si>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</si>
  <si>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</si>
  <si>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</si>
  <si>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</si>
  <si>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</si>
  <si>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</si>
  <si>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</si>
  <si>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</si>
  <si>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</si>
  <si>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</si>
  <si>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</si>
  <si>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</si>
  <si>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</si>
  <si>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</si>
  <si>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</si>
  <si>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</si>
  <si>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</si>
  <si>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</si>
  <si>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</si>
  <si>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</si>
  <si>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</si>
  <si>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</si>
  <si>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</si>
  <si>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</si>
  <si>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</si>
  <si>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</si>
  <si>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</si>
  <si>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</si>
  <si>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</si>
  <si>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</si>
  <si>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</si>
  <si>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</si>
  <si>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</si>
  <si>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</si>
  <si>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</si>
  <si>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</si>
  <si>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</si>
  <si>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</si>
  <si>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</si>
  <si>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</si>
  <si>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</si>
  <si>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</si>
  <si>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</si>
  <si>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</si>
  <si>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</si>
  <si>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</si>
  <si>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</si>
  <si>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</si>
  <si>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</si>
  <si>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</si>
  <si>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</si>
  <si>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</si>
  <si>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</si>
  <si>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</si>
  <si>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</si>
  <si>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</si>
  <si>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</si>
  <si>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</si>
  <si>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</si>
  <si>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</si>
  <si>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</si>
  <si>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</si>
  <si>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</si>
  <si>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</si>
  <si>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</si>
  <si>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</si>
  <si>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</si>
  <si>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</si>
  <si>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</si>
  <si>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</si>
  <si>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</si>
  <si>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</si>
  <si>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</si>
  <si>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</si>
  <si>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</si>
  <si>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</si>
  <si>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</si>
  <si>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</si>
  <si>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</si>
  <si>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</si>
  <si>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</si>
  <si>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</si>
  <si>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</si>
  <si>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</si>
  <si>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</si>
  <si>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</si>
  <si>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</si>
  <si>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</si>
  <si>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</si>
  <si>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</si>
  <si>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</si>
  <si>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</si>
  <si>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</si>
  <si>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</si>
  <si>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</si>
  <si>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</si>
  <si>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</si>
  <si>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</si>
  <si>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</si>
  <si>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</si>
  <si>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</si>
  <si>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</si>
  <si>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</si>
  <si>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</si>
  <si>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</si>
  <si>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</si>
  <si>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</si>
  <si>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</si>
  <si>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</si>
  <si>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</si>
  <si>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</si>
  <si>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</si>
  <si>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</si>
  <si>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</si>
  <si>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</si>
  <si>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</si>
  <si>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</si>
  <si>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</si>
  <si>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</si>
  <si>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</si>
  <si>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</si>
  <si>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</si>
  <si>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</si>
  <si>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</si>
  <si>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</si>
  <si>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</si>
  <si>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</si>
  <si>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</si>
  <si>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</si>
  <si>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</si>
  <si>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</si>
  <si>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</si>
  <si>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</si>
  <si>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</si>
  <si>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</si>
  <si>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</si>
  <si>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</si>
  <si>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</si>
  <si>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</si>
  <si>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</si>
  <si>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</si>
  <si>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</si>
  <si>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</si>
  <si>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</si>
  <si>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</si>
  <si>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</si>
  <si>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</si>
  <si>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</si>
  <si>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</si>
  <si>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</si>
  <si>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</si>
  <si>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</si>
  <si>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</si>
  <si>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</si>
  <si>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</si>
  <si>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</si>
  <si>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</si>
  <si>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</si>
  <si>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</si>
  <si>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</si>
  <si>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</si>
  <si>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</si>
  <si>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</si>
  <si>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</si>
  <si>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</si>
  <si>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</si>
  <si>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</si>
  <si>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</si>
  <si>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</si>
  <si>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</si>
  <si>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</si>
  <si>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</si>
  <si>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</si>
  <si>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</si>
  <si>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</si>
  <si>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</si>
  <si>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</si>
  <si>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</si>
  <si>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</si>
  <si>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</si>
  <si>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</si>
  <si>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</si>
  <si>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</si>
  <si>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</si>
  <si>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</si>
  <si>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</si>
  <si>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</si>
  <si>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</si>
  <si>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</si>
  <si>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</si>
  <si>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</si>
  <si>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</si>
  <si>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</si>
  <si>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</si>
  <si>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</si>
  <si>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</si>
  <si>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</si>
  <si>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</si>
  <si>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</si>
  <si>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</si>
  <si>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</si>
  <si>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</si>
  <si>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</si>
  <si>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</si>
  <si>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</si>
  <si>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</si>
  <si>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</si>
  <si>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</si>
  <si>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</si>
  <si>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</si>
  <si>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</si>
  <si>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</si>
  <si>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</si>
  <si>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</si>
  <si>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</si>
  <si>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</si>
  <si>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</si>
  <si>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</si>
  <si>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</si>
  <si>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</si>
  <si>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</si>
  <si>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</si>
  <si>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</si>
  <si>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</si>
  <si>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</si>
  <si>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</si>
  <si>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</si>
  <si>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</si>
  <si>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</si>
  <si>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</si>
  <si>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</si>
  <si>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</si>
  <si>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</si>
  <si>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</si>
  <si>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</si>
  <si>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</si>
  <si>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</si>
  <si>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</si>
  <si>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</si>
  <si>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</si>
  <si>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</si>
  <si>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</si>
  <si>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</si>
  <si>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</si>
  <si>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</si>
  <si>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</si>
  <si>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</si>
  <si>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</si>
  <si>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</si>
  <si>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</si>
  <si>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</si>
  <si>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</si>
  <si>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</si>
  <si>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</si>
  <si>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</si>
  <si>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</si>
  <si>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</si>
  <si>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</si>
  <si>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</si>
  <si>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</si>
  <si>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</si>
  <si>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</si>
  <si>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</si>
  <si>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</si>
  <si>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</si>
  <si>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</si>
  <si>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</si>
  <si>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</si>
  <si>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</si>
  <si>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</si>
  <si>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</si>
  <si>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</si>
  <si>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</si>
  <si>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</si>
  <si>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</si>
  <si>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</si>
  <si>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</si>
  <si>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</si>
  <si>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</si>
  <si>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</si>
  <si>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</si>
  <si>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</si>
  <si>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</si>
  <si>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</si>
  <si>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</si>
  <si>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</si>
  <si>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</si>
  <si>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</si>
  <si>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</si>
  <si>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</si>
  <si>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</si>
  <si>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</si>
  <si>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</si>
  <si>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</si>
  <si>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</si>
  <si>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</si>
  <si>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</si>
  <si>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</si>
  <si>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</si>
  <si>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</si>
  <si>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</si>
  <si>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</si>
  <si>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</si>
  <si>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</si>
  <si>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</si>
  <si>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</si>
  <si>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</si>
  <si>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</si>
  <si>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</si>
  <si>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</si>
  <si>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</si>
  <si>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</si>
  <si>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</si>
  <si>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</si>
  <si>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</si>
  <si>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</si>
  <si>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</si>
  <si>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</si>
  <si>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</si>
  <si>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</si>
  <si>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</si>
  <si>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</si>
  <si>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</si>
  <si>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</si>
  <si>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</si>
  <si>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</si>
  <si>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</si>
  <si>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</si>
  <si>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</si>
  <si>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</si>
  <si>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</si>
  <si>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</si>
  <si>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</si>
  <si>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</si>
  <si>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</si>
  <si>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</si>
  <si>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</si>
  <si>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</si>
  <si>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</si>
  <si>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</si>
  <si>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</si>
  <si>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</si>
  <si>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</si>
  <si>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</si>
  <si>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</si>
  <si>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</si>
  <si>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</si>
  <si>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</si>
  <si>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</si>
  <si>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</si>
  <si>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</si>
  <si>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</si>
  <si>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</si>
  <si>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</si>
  <si>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</si>
  <si>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</si>
  <si>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</si>
  <si>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</si>
  <si>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</si>
  <si>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</si>
  <si>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</si>
  <si>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</si>
  <si>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</si>
  <si>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</si>
  <si>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</si>
  <si>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</si>
  <si>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</si>
  <si>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</si>
  <si>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</si>
  <si>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</si>
  <si>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</si>
  <si>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</si>
  <si>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</si>
  <si>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</si>
  <si>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</si>
  <si>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</si>
  <si>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</si>
  <si>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</si>
  <si>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</si>
  <si>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</si>
  <si>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</si>
  <si>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</si>
  <si>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</si>
  <si>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</si>
  <si>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</si>
  <si>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</si>
  <si>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</si>
  <si>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</si>
  <si>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</si>
  <si>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</si>
  <si>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</si>
  <si>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</si>
  <si>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</si>
  <si>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</si>
  <si>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</si>
  <si>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</si>
  <si>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</si>
  <si>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</si>
  <si>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</si>
  <si>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</si>
  <si>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</si>
  <si>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</si>
  <si>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</si>
  <si>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</si>
  <si>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</si>
  <si>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</si>
  <si>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</si>
  <si>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</si>
  <si>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</si>
  <si>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</si>
  <si>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</si>
  <si>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</si>
  <si>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</si>
  <si>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</si>
  <si>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</si>
  <si>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</si>
  <si>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</si>
  <si>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</si>
  <si>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</si>
  <si>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</si>
  <si>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</si>
  <si>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</si>
  <si>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</si>
  <si>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</si>
  <si>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</si>
  <si>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</si>
  <si>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</si>
  <si>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</si>
  <si>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</si>
  <si>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</si>
  <si>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</si>
  <si>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</si>
  <si>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</si>
  <si>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</si>
  <si>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</si>
  <si>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</si>
  <si>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</si>
  <si>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</si>
  <si>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</si>
  <si>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</si>
  <si>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</si>
  <si>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</si>
  <si>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</si>
  <si>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</si>
  <si>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</si>
  <si>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</si>
  <si>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</si>
  <si>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</si>
  <si>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</si>
  <si>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</si>
  <si>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</si>
  <si>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</si>
  <si>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</si>
  <si>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</si>
  <si>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</si>
  <si>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</si>
  <si>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</si>
  <si>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</si>
  <si>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</si>
  <si>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</si>
  <si>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</si>
  <si>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</si>
  <si>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</si>
  <si>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</si>
  <si>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</si>
  <si>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</si>
  <si>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</si>
  <si>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</si>
  <si>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</si>
  <si>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</si>
  <si>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</si>
  <si>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</si>
  <si>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</si>
  <si>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</si>
  <si>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</si>
  <si>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</si>
  <si>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</si>
  <si>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</si>
  <si>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</si>
  <si>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</si>
  <si>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</si>
  <si>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</si>
  <si>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</si>
  <si>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</si>
  <si>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</si>
  <si>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</si>
  <si>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</si>
  <si>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</si>
  <si>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</si>
  <si>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</si>
  <si>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</si>
  <si>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</si>
  <si>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</si>
  <si>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</si>
  <si>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</si>
  <si>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</si>
  <si>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</si>
  <si>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</si>
  <si>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</si>
  <si>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</si>
  <si>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</si>
  <si>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</si>
  <si>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</si>
  <si>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</si>
  <si>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</si>
  <si>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</si>
  <si>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</si>
  <si>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</si>
  <si>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</si>
  <si>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</si>
  <si>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</si>
  <si>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</si>
  <si>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</si>
  <si>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</si>
  <si>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</si>
  <si>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</si>
  <si>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</si>
  <si>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</si>
  <si>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</si>
  <si>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</si>
  <si>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</si>
  <si>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</si>
  <si>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</si>
  <si>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</si>
  <si>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</si>
  <si>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</si>
  <si>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</si>
  <si>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</si>
  <si>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</si>
  <si>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</si>
  <si>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</si>
  <si>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</si>
  <si>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</si>
  <si>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</si>
  <si>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</si>
  <si>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</si>
  <si>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</si>
  <si>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</si>
  <si>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</si>
  <si>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</si>
  <si>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</si>
  <si>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</si>
  <si>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</si>
  <si>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</si>
  <si>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</si>
  <si>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</si>
  <si>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</si>
  <si>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</si>
  <si>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</si>
  <si>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</si>
  <si>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</si>
  <si>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</si>
  <si>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</si>
  <si>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</si>
  <si>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</si>
  <si>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</si>
  <si>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</si>
  <si>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</si>
  <si>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</si>
  <si>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</si>
  <si>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</si>
  <si>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</si>
  <si>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</si>
  <si>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</si>
  <si>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</si>
  <si>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</si>
  <si>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</si>
  <si>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</si>
  <si>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</si>
  <si>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</si>
  <si>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</si>
  <si>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</si>
  <si>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</si>
  <si>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</si>
  <si>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</si>
  <si>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</si>
  <si>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</si>
  <si>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</si>
  <si>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</si>
  <si>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</si>
  <si>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</si>
  <si>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</si>
  <si>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</si>
  <si>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</si>
  <si>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</si>
  <si>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</si>
  <si>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</si>
  <si>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</si>
  <si>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</si>
  <si>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</si>
  <si>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</si>
  <si>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</si>
  <si>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</si>
  <si>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</si>
  <si>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</si>
  <si>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</si>
  <si>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</si>
  <si>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</si>
  <si>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</si>
  <si>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</si>
  <si>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</si>
  <si>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</si>
  <si>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</si>
  <si>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</si>
  <si>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</si>
  <si>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</si>
  <si>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</si>
  <si>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</si>
  <si>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</si>
  <si>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</si>
  <si>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</si>
  <si>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</si>
  <si>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</si>
  <si>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</si>
  <si>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</si>
  <si>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</si>
  <si>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</si>
  <si>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</si>
  <si>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</si>
  <si>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</si>
  <si>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</si>
  <si>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</si>
  <si>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</si>
  <si>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</si>
  <si>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</si>
  <si>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</si>
  <si>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</si>
  <si>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</si>
  <si>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</si>
  <si>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</si>
  <si>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</si>
  <si>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</si>
  <si>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</si>
  <si>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</si>
  <si>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</si>
  <si>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</si>
  <si>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</si>
  <si>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</si>
  <si>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</si>
  <si>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</si>
  <si>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</si>
  <si>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</si>
  <si>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</si>
  <si>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</si>
  <si>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</si>
  <si>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</si>
  <si>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</si>
  <si>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</si>
  <si>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</si>
  <si>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</si>
  <si>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</si>
  <si>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</si>
  <si>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</si>
  <si>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</si>
  <si>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</si>
  <si>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</si>
  <si>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</si>
  <si>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</si>
  <si>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</si>
  <si>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</si>
  <si>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</si>
  <si>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</si>
  <si>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</si>
  <si>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</si>
  <si>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</si>
  <si>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</si>
  <si>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</si>
  <si>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</si>
  <si>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</si>
  <si>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</si>
  <si>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</si>
  <si>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</si>
  <si>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</si>
  <si>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</si>
  <si>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</si>
  <si>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</si>
  <si>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</si>
  <si>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</si>
  <si>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</si>
  <si>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</si>
  <si>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</si>
  <si>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</si>
  <si>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</si>
  <si>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</si>
  <si>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</si>
  <si>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</si>
  <si>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</si>
  <si>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</si>
  <si>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</si>
  <si>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</si>
  <si>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</si>
  <si>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</si>
  <si>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</si>
  <si>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</si>
  <si>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</si>
  <si>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</si>
  <si>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</si>
  <si>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</si>
  <si>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</si>
  <si>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</si>
  <si>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</si>
  <si>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</si>
  <si>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</si>
  <si>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</si>
  <si>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</si>
  <si>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</si>
  <si>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</si>
  <si>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</si>
  <si>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</si>
  <si>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</si>
  <si>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</si>
  <si>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</si>
  <si>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</si>
  <si>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</si>
  <si>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</si>
  <si>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</si>
  <si>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</si>
  <si>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</si>
  <si>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</si>
  <si>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</si>
  <si>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</si>
  <si>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</si>
  <si>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</si>
  <si>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</si>
  <si>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</si>
  <si>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</si>
  <si>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</si>
  <si>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</si>
  <si>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</si>
  <si>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</si>
  <si>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</si>
  <si>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</si>
  <si>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</si>
  <si>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</si>
  <si>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</si>
  <si>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</si>
  <si>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</si>
  <si>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</si>
  <si>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</si>
  <si>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</si>
  <si>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</si>
  <si>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</si>
  <si>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</si>
  <si>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</si>
  <si>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</si>
  <si>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</si>
  <si>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</si>
  <si>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</si>
  <si>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</si>
  <si>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</si>
  <si>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</si>
  <si>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</si>
  <si>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</si>
  <si>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</si>
  <si>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</si>
  <si>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</si>
  <si>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</si>
  <si>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</si>
  <si>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</si>
  <si>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</si>
  <si>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</si>
  <si>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</si>
  <si>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</si>
  <si>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</si>
  <si>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</si>
  <si>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</si>
  <si>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</si>
  <si>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</si>
  <si>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</si>
  <si>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</si>
  <si>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</si>
  <si>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</si>
  <si>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</si>
  <si>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</si>
  <si>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</si>
  <si>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</si>
  <si>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</si>
  <si>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</si>
  <si>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</si>
  <si>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</si>
  <si>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</si>
  <si>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</si>
  <si>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</si>
  <si>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</si>
  <si>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</si>
  <si>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</si>
  <si>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</si>
  <si>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</si>
  <si>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</si>
  <si>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</si>
  <si>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</si>
  <si>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</si>
  <si>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</si>
  <si>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</si>
  <si>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</si>
  <si>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</si>
  <si>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</si>
  <si>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</si>
  <si>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</si>
  <si>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</si>
  <si>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</si>
  <si>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</si>
  <si>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</si>
  <si>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</si>
  <si>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</si>
  <si>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</si>
  <si>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</si>
  <si>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</si>
  <si>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</si>
  <si>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</si>
  <si>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</si>
  <si>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</si>
  <si>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</si>
  <si>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</si>
  <si>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</si>
  <si>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</si>
  <si>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</si>
  <si>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</si>
  <si>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</si>
  <si>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</si>
  <si>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</si>
  <si>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</si>
  <si>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</si>
  <si>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</si>
  <si>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</si>
  <si>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</si>
  <si>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</si>
  <si>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</si>
  <si>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</si>
  <si>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</si>
  <si>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</si>
  <si>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</si>
  <si>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</si>
  <si>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</si>
  <si>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</si>
  <si>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</si>
  <si>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</si>
  <si>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</si>
  <si>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</si>
  <si>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</si>
  <si>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</si>
  <si>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</si>
  <si>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</si>
  <si>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</si>
  <si>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</si>
  <si>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</si>
  <si>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</si>
  <si>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</si>
  <si>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</si>
  <si>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</si>
  <si>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</si>
  <si>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</si>
  <si>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</si>
  <si>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</si>
  <si>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</si>
  <si>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</si>
  <si>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</si>
  <si>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</si>
  <si>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</si>
  <si>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</si>
  <si>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</si>
  <si>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</si>
  <si>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</si>
  <si>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</si>
  <si>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</si>
  <si>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</si>
  <si>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</si>
  <si>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</si>
  <si>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</si>
  <si>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</si>
  <si>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</si>
  <si>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</si>
  <si>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</si>
  <si>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</si>
  <si>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</si>
  <si>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</si>
  <si>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</si>
  <si>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</si>
  <si>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</si>
  <si>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</si>
  <si>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</si>
  <si>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</si>
  <si>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</si>
  <si>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</si>
  <si>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</si>
  <si>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</si>
  <si>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</si>
  <si>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</si>
  <si>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</si>
  <si>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</si>
  <si>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</si>
  <si>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</si>
  <si>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</si>
  <si>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</si>
  <si>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</si>
  <si>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</si>
  <si>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</si>
  <si>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</si>
  <si>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</si>
  <si>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</si>
  <si>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</si>
  <si>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</si>
  <si>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</si>
  <si>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</si>
  <si>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</si>
  <si>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</si>
  <si>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</si>
  <si>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</si>
  <si>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</si>
  <si>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</si>
  <si>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</si>
  <si>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</si>
  <si>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</si>
  <si>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</si>
  <si>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</si>
  <si>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</si>
  <si>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</si>
  <si>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</si>
  <si>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</si>
  <si>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</si>
  <si>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</si>
  <si>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</si>
  <si>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</si>
  <si>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</si>
  <si>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</si>
  <si>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</si>
  <si>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</si>
  <si>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</si>
  <si>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</si>
  <si>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</si>
  <si>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</si>
  <si>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</si>
  <si>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</si>
  <si>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</si>
  <si>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</si>
  <si>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</si>
  <si>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</si>
  <si>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</si>
  <si>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</si>
  <si>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</si>
  <si>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</si>
  <si>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</si>
  <si>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</si>
  <si>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</si>
  <si>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</si>
  <si>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</si>
  <si>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</si>
  <si>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</si>
  <si>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</si>
  <si>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</si>
  <si>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</si>
  <si>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</si>
  <si>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</si>
  <si>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</si>
  <si>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</si>
  <si>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</si>
  <si>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</si>
  <si>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</si>
  <si>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</si>
  <si>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</si>
  <si>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</si>
  <si>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</si>
  <si>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</si>
  <si>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</si>
  <si>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</si>
  <si>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</si>
  <si>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</si>
  <si>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</si>
  <si>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</si>
  <si>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</si>
  <si>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</si>
  <si>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</si>
  <si>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</si>
  <si>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</si>
  <si>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</si>
  <si>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</si>
  <si>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</si>
  <si>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</si>
  <si>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</si>
  <si>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</si>
  <si>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</si>
  <si>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</si>
  <si>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</si>
  <si>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</si>
  <si>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</si>
  <si>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</si>
  <si>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</si>
  <si>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</si>
  <si>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</si>
  <si>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</si>
  <si>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</si>
  <si>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</si>
  <si>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</si>
  <si>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</si>
  <si>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</si>
  <si>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</si>
  <si>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</si>
  <si>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</si>
  <si>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</si>
  <si>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</si>
  <si>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</si>
  <si>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</si>
  <si>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</si>
  <si>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</si>
  <si>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</si>
  <si>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</si>
  <si>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</si>
  <si>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</si>
  <si>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</si>
  <si>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</si>
  <si>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</si>
  <si>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</si>
  <si>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</si>
  <si>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</si>
  <si>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</si>
  <si>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</si>
  <si>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</si>
  <si>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</si>
  <si>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</si>
  <si>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</si>
  <si>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</si>
  <si>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</si>
  <si>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</si>
  <si>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</si>
  <si>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</si>
  <si>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</si>
  <si>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</si>
  <si>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</si>
  <si>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</si>
  <si>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</si>
  <si>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</si>
  <si>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</si>
  <si>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</si>
  <si>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</si>
  <si>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</si>
  <si>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</si>
  <si>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</si>
  <si>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</si>
  <si>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</si>
  <si>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</si>
  <si>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</si>
  <si>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</si>
  <si>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</si>
  <si>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</si>
  <si>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</si>
  <si>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</si>
  <si>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</si>
  <si>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</si>
  <si>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</si>
  <si>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</si>
  <si>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</si>
  <si>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</si>
  <si>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</si>
  <si>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</si>
  <si>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</si>
  <si>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</si>
  <si>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</si>
  <si>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</si>
  <si>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</si>
  <si>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</si>
  <si>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</si>
  <si>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</si>
  <si>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</si>
  <si>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</si>
  <si>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</si>
  <si>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</si>
  <si>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</si>
  <si>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</si>
  <si>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</si>
  <si>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</si>
  <si>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</si>
  <si>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</si>
  <si>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</si>
  <si>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</si>
  <si>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</si>
  <si>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</si>
  <si>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</si>
  <si>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</si>
  <si>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</si>
  <si>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</si>
  <si>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</si>
  <si>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</si>
  <si>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</si>
  <si>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</si>
  <si>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</si>
  <si>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</si>
  <si>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</si>
  <si>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</si>
  <si>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</si>
  <si>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</si>
  <si>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</si>
  <si>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</si>
  <si>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</si>
  <si>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</si>
  <si>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</si>
  <si>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</si>
  <si>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</si>
  <si>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</si>
  <si>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</si>
  <si>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</si>
  <si>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</si>
  <si>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</si>
  <si>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</si>
  <si>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</si>
  <si>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</si>
  <si>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</si>
  <si>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</si>
  <si>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</si>
  <si>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</si>
  <si>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</si>
  <si>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</si>
  <si>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</si>
  <si>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</si>
  <si>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</si>
  <si>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</si>
  <si>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</si>
  <si>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</si>
  <si>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</si>
  <si>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</si>
  <si>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</si>
  <si>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</si>
  <si>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</si>
  <si>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</si>
  <si>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</si>
  <si>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</si>
  <si>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</si>
  <si>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</si>
  <si>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</si>
  <si>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</si>
  <si>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</si>
  <si>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</si>
  <si>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</si>
  <si>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</si>
  <si>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</si>
  <si>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</si>
  <si>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</si>
  <si>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</si>
  <si>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</si>
  <si>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</si>
  <si>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</si>
  <si>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</si>
  <si>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</si>
  <si>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</si>
  <si>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</si>
  <si>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</si>
  <si>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</si>
  <si>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</si>
  <si>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</si>
  <si>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</si>
  <si>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</si>
  <si>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</si>
  <si>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</si>
  <si>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</si>
  <si>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</si>
  <si>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</si>
  <si>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</si>
  <si>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</si>
  <si>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</si>
  <si>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</si>
  <si>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</si>
  <si>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</si>
  <si>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</si>
  <si>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</si>
  <si>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</si>
  <si>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</si>
  <si>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</si>
  <si>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</si>
  <si>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</si>
  <si>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</si>
  <si>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</si>
  <si>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</si>
  <si>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</si>
  <si>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</si>
  <si>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</si>
  <si>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</si>
  <si>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</si>
  <si>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</si>
  <si>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</si>
  <si>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</si>
  <si>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</si>
  <si>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</si>
  <si>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</si>
  <si>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</si>
  <si>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</si>
  <si>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</si>
  <si>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</si>
  <si>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</si>
  <si>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</si>
  <si>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</si>
  <si>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</si>
  <si>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</si>
  <si>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</si>
  <si>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</si>
  <si>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</si>
  <si>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</si>
  <si>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</si>
  <si>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</si>
  <si>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</si>
  <si>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</si>
  <si>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</si>
  <si>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</si>
  <si>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</si>
  <si>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</si>
  <si>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</si>
  <si>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</si>
  <si>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</si>
  <si>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</si>
  <si>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</si>
  <si>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</si>
  <si>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</si>
  <si>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</si>
  <si>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</si>
  <si>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</si>
  <si>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</si>
  <si>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</si>
  <si>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</si>
  <si>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</si>
  <si>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</si>
  <si>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</si>
  <si>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</si>
  <si>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</si>
  <si>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</si>
  <si>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</si>
  <si>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</si>
  <si>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</si>
  <si>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</si>
  <si>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</si>
  <si>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</si>
  <si>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</si>
  <si>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</si>
  <si>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</si>
  <si>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</si>
  <si>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</si>
  <si>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</si>
  <si>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</si>
  <si>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</si>
  <si>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</si>
  <si>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</si>
  <si>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</si>
  <si>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</si>
  <si>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</si>
  <si>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</si>
  <si>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</si>
  <si>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</si>
  <si>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</si>
  <si>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</si>
  <si>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</si>
  <si>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</si>
  <si>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</si>
  <si>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</si>
  <si>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</si>
  <si>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</si>
  <si>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</si>
  <si>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</si>
  <si>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</si>
  <si>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</si>
  <si>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</si>
  <si>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</si>
  <si>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</si>
  <si>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</si>
  <si>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</si>
  <si>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</si>
  <si>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</si>
  <si>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</si>
  <si>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</si>
  <si>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</si>
  <si>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</si>
  <si>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</si>
  <si>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</si>
  <si>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</si>
  <si>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</si>
  <si>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</si>
  <si>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</si>
  <si>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</si>
  <si>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</si>
  <si>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</si>
  <si>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</si>
  <si>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</si>
  <si>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</si>
  <si>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</si>
  <si>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</si>
  <si>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</si>
  <si>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</si>
  <si>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</si>
  <si>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</si>
  <si>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</si>
  <si>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</si>
  <si>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</si>
  <si>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</si>
  <si>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</si>
  <si>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</si>
  <si>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</si>
  <si>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</si>
  <si>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</si>
  <si>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</si>
  <si>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</si>
  <si>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</si>
  <si>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</si>
  <si>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</si>
  <si>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</si>
  <si>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</si>
  <si>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</si>
  <si>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</si>
  <si>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</si>
  <si>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</si>
  <si>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</si>
  <si>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</si>
  <si>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</si>
  <si>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</si>
  <si>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</si>
  <si>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</si>
  <si>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</si>
  <si>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</si>
  <si>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</si>
  <si>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</si>
  <si>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</si>
  <si>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</si>
  <si>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</si>
  <si>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</si>
  <si>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</si>
  <si>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</si>
  <si>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</si>
  <si>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</si>
  <si>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</si>
  <si>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</si>
  <si>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</si>
  <si>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</si>
  <si>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</si>
  <si>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</si>
  <si>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</si>
  <si>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</si>
  <si>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</si>
  <si>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</si>
  <si>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</si>
  <si>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</si>
  <si>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</si>
  <si>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</si>
  <si>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</si>
  <si>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</si>
  <si>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</si>
  <si>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</si>
  <si>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</si>
  <si>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</si>
  <si>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</si>
  <si>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</si>
  <si>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</si>
  <si>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</si>
  <si>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</si>
  <si>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</si>
  <si>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</si>
  <si>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</si>
  <si>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</si>
  <si>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</si>
  <si>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</si>
  <si>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</si>
  <si>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</si>
  <si>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</si>
  <si>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</si>
  <si>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</si>
  <si>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</si>
  <si>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</si>
  <si>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</si>
  <si>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</si>
  <si>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</si>
  <si>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</si>
  <si>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</si>
  <si>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</si>
  <si>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</si>
  <si>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</si>
  <si>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</si>
  <si>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</si>
  <si>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</si>
  <si>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</si>
  <si>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</si>
  <si>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</si>
  <si>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</si>
  <si>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</si>
  <si>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</si>
  <si>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</si>
  <si>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</si>
  <si>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</si>
  <si>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</si>
  <si>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</si>
  <si>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</si>
  <si>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</si>
  <si>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</si>
  <si>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</si>
  <si>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</si>
  <si>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</si>
  <si>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</si>
  <si>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</si>
  <si>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</si>
  <si>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</si>
  <si>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</si>
  <si>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</si>
  <si>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</si>
  <si>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</si>
  <si>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</si>
  <si>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</si>
  <si>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</si>
  <si>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</si>
  <si>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</si>
  <si>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</si>
  <si>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</si>
  <si>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</si>
  <si>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</si>
  <si>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</si>
  <si>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</si>
  <si>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</si>
  <si>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</si>
  <si>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</si>
  <si>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</si>
  <si>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</si>
  <si>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</si>
  <si>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</si>
  <si>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</si>
  <si>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</si>
  <si>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</si>
  <si>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</si>
  <si>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</si>
  <si>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</si>
  <si>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</si>
  <si>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</si>
  <si>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</si>
  <si>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</si>
  <si>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</si>
  <si>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</si>
  <si>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</si>
  <si>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</si>
  <si>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</si>
  <si>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</si>
  <si>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</si>
  <si>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</si>
  <si>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</si>
  <si>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</si>
  <si>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</si>
  <si>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</si>
  <si>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</si>
  <si>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</si>
  <si>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</si>
  <si>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</si>
  <si>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</si>
  <si>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</si>
  <si>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</si>
  <si>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</si>
  <si>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</si>
  <si>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</si>
  <si>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</si>
  <si>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</si>
  <si>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</si>
  <si>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</si>
  <si>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</si>
  <si>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</si>
  <si>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</si>
  <si>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</si>
  <si>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</si>
  <si>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</si>
  <si>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</si>
  <si>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</si>
  <si>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</si>
  <si>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</si>
  <si>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</si>
  <si>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</si>
  <si>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</si>
  <si>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</si>
  <si>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</si>
  <si>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</si>
  <si>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</si>
  <si>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</si>
  <si>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</si>
  <si>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</si>
  <si>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</si>
  <si>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</si>
  <si>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</si>
  <si>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</si>
  <si>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</si>
  <si>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</si>
  <si>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</si>
  <si>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</si>
  <si>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</si>
  <si>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</si>
  <si>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</si>
  <si>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</si>
  <si>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</si>
  <si>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</si>
  <si>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</si>
  <si>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</si>
  <si>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</si>
  <si>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</si>
  <si>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</si>
  <si>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</si>
  <si>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</si>
  <si>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</si>
  <si>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</si>
  <si>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</si>
  <si>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</si>
  <si>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</si>
  <si>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</si>
  <si>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</si>
  <si>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</si>
  <si>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</si>
  <si>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</si>
  <si>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</si>
  <si>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</si>
  <si>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</si>
  <si>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</si>
  <si>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</si>
  <si>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</si>
  <si>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</si>
  <si>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</si>
  <si>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</si>
  <si>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</si>
  <si>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</si>
  <si>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</si>
  <si>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</si>
  <si>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</si>
  <si>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</si>
  <si>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</si>
  <si>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</si>
  <si>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</si>
  <si>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</si>
  <si>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</si>
  <si>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</si>
  <si>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</si>
  <si>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</si>
  <si>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</si>
  <si>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</si>
  <si>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</si>
  <si>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</si>
  <si>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</si>
  <si>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</si>
  <si>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</si>
  <si>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</si>
  <si>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</si>
  <si>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</si>
  <si>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</si>
  <si>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</si>
  <si>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</si>
  <si>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</si>
  <si>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</si>
  <si>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</si>
  <si>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</si>
  <si>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</si>
  <si>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</si>
  <si>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</si>
  <si>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</si>
  <si>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</si>
  <si>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</si>
  <si>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</si>
  <si>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</si>
  <si>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</si>
  <si>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</si>
  <si>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</si>
  <si>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</si>
  <si>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</si>
  <si>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</si>
  <si>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</si>
  <si>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</si>
  <si>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</si>
  <si>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</si>
  <si>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</si>
  <si>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</si>
  <si>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</si>
  <si>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</si>
  <si>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</si>
  <si>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</si>
  <si>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</si>
  <si>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</si>
  <si>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</si>
  <si>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</si>
  <si>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</si>
  <si>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</si>
  <si>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</si>
  <si>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</si>
  <si>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</si>
  <si>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</si>
  <si>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</si>
  <si>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</si>
  <si>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</si>
  <si>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</si>
  <si>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</si>
  <si>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</si>
  <si>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</si>
  <si>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</si>
  <si>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</si>
  <si>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</si>
  <si>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</si>
  <si>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</si>
  <si>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</si>
  <si>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</si>
  <si>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</si>
  <si>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</si>
  <si>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</si>
  <si>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</si>
  <si>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</si>
  <si>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</si>
  <si>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</si>
  <si>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</si>
  <si>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</si>
  <si>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</si>
  <si>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</si>
  <si>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</si>
  <si>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</si>
  <si>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</si>
  <si>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</si>
  <si>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</si>
  <si>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</si>
  <si>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</si>
  <si>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</si>
  <si>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</si>
  <si>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</si>
  <si>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</si>
  <si>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</si>
  <si>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</si>
  <si>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</si>
  <si>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</si>
  <si>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</si>
  <si>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</si>
  <si>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</si>
  <si>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</si>
  <si>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</si>
  <si>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</si>
  <si>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</si>
  <si>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</si>
  <si>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</si>
  <si>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</si>
  <si>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</si>
  <si>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</si>
  <si>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</si>
  <si>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</si>
  <si>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</si>
  <si>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</si>
  <si>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</si>
  <si>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</si>
  <si>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</si>
  <si>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</si>
  <si>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</si>
  <si>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</si>
  <si>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</si>
  <si>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</si>
  <si>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</si>
  <si>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</si>
  <si>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</si>
  <si>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</si>
  <si>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</si>
  <si>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</si>
  <si>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</si>
  <si>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</si>
  <si>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</si>
  <si>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</si>
  <si>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</si>
  <si>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</si>
  <si>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</si>
  <si>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</si>
  <si>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</si>
  <si>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</si>
  <si>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</si>
  <si>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</si>
  <si>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</si>
  <si>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</si>
  <si>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</si>
  <si>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</si>
  <si>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</si>
  <si>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</si>
  <si>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</si>
  <si>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</si>
  <si>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</si>
  <si>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</si>
  <si>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</si>
  <si>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</si>
  <si>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</si>
  <si>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</si>
  <si>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</si>
  <si>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</si>
  <si>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</si>
  <si>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</si>
  <si>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</si>
  <si>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</si>
  <si>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</si>
  <si>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</si>
  <si>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</si>
  <si>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</si>
  <si>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</si>
  <si>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</si>
  <si>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</si>
  <si>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</si>
  <si>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</si>
  <si>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</si>
  <si>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</si>
  <si>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</si>
  <si>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</si>
  <si>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</si>
  <si>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</si>
  <si>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</si>
  <si>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</si>
  <si>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</si>
  <si>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</si>
  <si>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</si>
  <si>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</si>
  <si>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</si>
  <si>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</si>
  <si>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</si>
  <si>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</si>
  <si>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</si>
  <si>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</si>
  <si>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</si>
  <si>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</si>
  <si>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</si>
  <si>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</si>
  <si>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</si>
  <si>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</si>
  <si>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</si>
  <si>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</si>
  <si>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</si>
  <si>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</si>
  <si>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</si>
  <si>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</si>
  <si>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</si>
  <si>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</si>
  <si>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</si>
  <si>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</si>
  <si>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</si>
  <si>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</si>
  <si>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</si>
  <si>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</si>
  <si>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</si>
  <si>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</si>
  <si>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</si>
  <si>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</si>
  <si>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</si>
  <si>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</si>
  <si>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</si>
  <si>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</si>
  <si>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</si>
  <si>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</si>
  <si>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</si>
  <si>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</si>
  <si>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</si>
  <si>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</si>
  <si>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</si>
  <si>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</si>
  <si>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</si>
  <si>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</si>
  <si>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</si>
  <si>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</si>
  <si>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</si>
  <si>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</si>
  <si>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</si>
  <si>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</si>
  <si>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</si>
  <si>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</si>
  <si>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</si>
  <si>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</si>
  <si>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</si>
  <si>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</si>
  <si>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</si>
  <si>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</si>
  <si>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</si>
  <si>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</si>
  <si>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</si>
  <si>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</si>
  <si>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</si>
  <si>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</si>
  <si>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</si>
  <si>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</si>
  <si>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</si>
  <si>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</si>
  <si>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</si>
  <si>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</si>
  <si>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</si>
  <si>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</si>
  <si>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</si>
  <si>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</si>
  <si>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</si>
  <si>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</si>
  <si>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</si>
  <si>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</si>
  <si>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</si>
  <si>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</si>
  <si>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</si>
  <si>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</si>
  <si>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</si>
  <si>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</si>
  <si>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</si>
  <si>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</si>
  <si>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</si>
  <si>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</si>
  <si>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</si>
  <si>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</si>
  <si>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</si>
  <si>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</si>
  <si>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</si>
  <si>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</si>
  <si>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</si>
  <si>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</si>
  <si>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</si>
  <si>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</si>
  <si>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</si>
  <si>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</si>
  <si>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</si>
  <si>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</si>
  <si>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</si>
  <si>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</si>
  <si>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</si>
  <si>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</si>
  <si>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</si>
  <si>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</si>
  <si>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</si>
  <si>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</si>
  <si>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</si>
  <si>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</si>
  <si>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</si>
  <si>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</si>
  <si>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</si>
  <si>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</si>
  <si>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</si>
  <si>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</si>
  <si>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</si>
  <si>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</si>
  <si>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</si>
  <si>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</si>
  <si>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</si>
  <si>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</si>
  <si>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</si>
  <si>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</si>
  <si>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</si>
  <si>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</si>
  <si>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</si>
  <si>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</si>
  <si>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</si>
  <si>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</si>
  <si>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</si>
  <si>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</si>
  <si>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</si>
  <si>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</si>
  <si>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</si>
  <si>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</si>
  <si>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</si>
  <si>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</si>
  <si>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</si>
  <si>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</si>
  <si>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</si>
  <si>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</si>
  <si>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</si>
  <si>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</si>
  <si>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</si>
  <si>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</si>
  <si>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</si>
  <si>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</si>
  <si>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</si>
  <si>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</si>
  <si>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</si>
  <si>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</si>
  <si>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</si>
  <si>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</si>
  <si>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</si>
  <si>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</si>
  <si>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</si>
  <si>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</si>
  <si>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</si>
  <si>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</si>
  <si>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</si>
  <si>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</si>
  <si>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</si>
  <si>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</si>
  <si>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</si>
  <si>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</si>
  <si>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</si>
  <si>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</si>
  <si>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</si>
  <si>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</si>
  <si>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</si>
  <si>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</si>
  <si>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</si>
  <si>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</si>
  <si>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</si>
  <si>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</si>
  <si>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</si>
  <si>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</si>
  <si>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</si>
  <si>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</si>
  <si>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</si>
  <si>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</si>
  <si>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</si>
  <si>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</si>
  <si>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</si>
  <si>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</si>
  <si>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</si>
  <si>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</si>
  <si>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</si>
  <si>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</si>
  <si>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</si>
  <si>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</si>
  <si>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</si>
  <si>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</si>
  <si>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</si>
  <si>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</si>
  <si>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</si>
  <si>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</si>
  <si>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</si>
  <si>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</si>
  <si>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</si>
  <si>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</si>
  <si>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</si>
  <si>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</si>
  <si>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</si>
  <si>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</si>
  <si>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</si>
  <si>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</si>
  <si>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</si>
  <si>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</si>
  <si>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</si>
  <si>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</si>
  <si>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</si>
  <si>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</si>
  <si>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</si>
  <si>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</si>
  <si>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</si>
  <si>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</si>
  <si>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</si>
  <si>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</si>
  <si>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</si>
  <si>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</si>
  <si>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</si>
  <si>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</si>
  <si>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</si>
  <si>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</si>
  <si>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</si>
  <si>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</si>
  <si>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</si>
  <si>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</si>
  <si>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</si>
  <si>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</si>
  <si>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</si>
  <si>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</si>
  <si>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</si>
  <si>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</si>
  <si>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</si>
  <si>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</si>
  <si>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</si>
  <si>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</si>
  <si>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</si>
  <si>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</si>
  <si>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</si>
  <si>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</si>
  <si>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</si>
  <si>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</si>
  <si>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</si>
  <si>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</si>
  <si>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</si>
  <si>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</si>
  <si>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</si>
  <si>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</si>
  <si>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</si>
  <si>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</si>
  <si>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</si>
  <si>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</si>
  <si>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</si>
  <si>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</si>
  <si>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</si>
  <si>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</si>
  <si>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</si>
  <si>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</si>
  <si>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</si>
  <si>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</si>
  <si>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</si>
  <si>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</si>
  <si>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</si>
  <si>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</si>
  <si>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</si>
  <si>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</si>
  <si>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</si>
  <si>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</si>
  <si>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</si>
  <si>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</si>
  <si>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</si>
  <si>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</si>
  <si>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</si>
  <si>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</si>
  <si>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</si>
  <si>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</si>
  <si>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</si>
  <si>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</si>
  <si>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</si>
  <si>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</si>
  <si>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</si>
  <si>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</si>
  <si>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</si>
  <si>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</si>
  <si>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</si>
  <si>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</si>
  <si>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</si>
  <si>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</si>
  <si>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</si>
  <si>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</si>
  <si>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</si>
  <si>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</si>
  <si>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</si>
  <si>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</si>
  <si>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</si>
  <si>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</si>
  <si>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</si>
  <si>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</si>
  <si>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</si>
  <si>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</si>
  <si>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</si>
  <si>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</si>
  <si>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</si>
  <si>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</si>
  <si>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</si>
  <si>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</si>
  <si>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</si>
  <si>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</si>
  <si>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</si>
  <si>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</si>
  <si>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</si>
  <si>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</si>
  <si>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</si>
  <si>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</si>
  <si>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</si>
  <si>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</si>
  <si>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</si>
  <si>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</si>
  <si>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</si>
  <si>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</si>
  <si>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</si>
  <si>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</si>
  <si>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</si>
  <si>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</si>
  <si>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</si>
  <si>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</si>
  <si>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</si>
  <si>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</si>
  <si>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</si>
  <si>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</si>
  <si>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</si>
  <si>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</si>
  <si>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</si>
  <si>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</si>
  <si>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</si>
  <si>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</si>
  <si>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</si>
  <si>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</si>
  <si>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</si>
  <si>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</si>
  <si>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</si>
  <si>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</si>
  <si>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</si>
  <si>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</si>
  <si>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</si>
  <si>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</si>
  <si>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</si>
  <si>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</si>
  <si>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</si>
  <si>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</si>
  <si>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</si>
  <si>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</si>
  <si>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</si>
  <si>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</si>
  <si>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</si>
  <si>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</si>
  <si>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</si>
  <si>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</si>
  <si>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</si>
  <si>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</si>
  <si>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</si>
  <si>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</si>
  <si>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</si>
  <si>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</si>
  <si>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</si>
  <si>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</si>
  <si>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</si>
  <si>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</si>
  <si>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</si>
  <si>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</si>
  <si>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</si>
  <si>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</si>
  <si>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</si>
  <si>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</si>
  <si>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</si>
  <si>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</si>
  <si>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</si>
  <si>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</si>
  <si>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</si>
  <si>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</si>
  <si>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</si>
  <si>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</si>
  <si>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</si>
  <si>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</si>
  <si>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</si>
  <si>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</si>
  <si>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</si>
  <si>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</si>
  <si>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</si>
  <si>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</si>
  <si>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</si>
  <si>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</si>
  <si>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</si>
  <si>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</si>
  <si>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</si>
  <si>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</si>
  <si>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</si>
  <si>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</si>
  <si>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</si>
  <si>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</si>
  <si>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</si>
  <si>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</si>
  <si>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</si>
  <si>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</si>
  <si>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</si>
  <si>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</si>
  <si>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</si>
  <si>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</si>
  <si>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</si>
  <si>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</si>
  <si>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</si>
  <si>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</si>
  <si>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</si>
  <si>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</si>
  <si>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</si>
  <si>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</si>
  <si>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</si>
  <si>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</si>
  <si>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</si>
  <si>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</si>
  <si>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</si>
  <si>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</si>
  <si>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</si>
  <si>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</si>
  <si>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</si>
  <si>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</si>
  <si>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</si>
  <si>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</si>
  <si>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</si>
  <si>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</si>
  <si>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</si>
  <si>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</si>
  <si>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</si>
  <si>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</si>
  <si>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</si>
  <si>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</si>
  <si>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</si>
  <si>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</si>
  <si>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</si>
  <si>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</si>
  <si>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</si>
  <si>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</si>
  <si>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</si>
  <si>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</si>
  <si>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</si>
  <si>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</si>
  <si>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</si>
  <si>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</si>
  <si>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</si>
  <si>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</si>
  <si>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</si>
  <si>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</si>
  <si>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</si>
  <si>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</si>
  <si>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</si>
  <si>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</si>
  <si>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</si>
  <si>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</si>
  <si>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</si>
  <si>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</si>
  <si>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</si>
  <si>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</si>
  <si>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</si>
  <si>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</si>
  <si>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</si>
  <si>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</si>
  <si>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</si>
  <si>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</si>
  <si>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</si>
  <si>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</si>
  <si>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</si>
  <si>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</si>
  <si>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</si>
  <si>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</si>
  <si>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</si>
  <si>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</si>
  <si>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</si>
  <si>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</si>
  <si>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</si>
  <si>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</si>
  <si>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</si>
  <si>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</si>
  <si>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</si>
  <si>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</si>
  <si>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</si>
  <si>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</si>
  <si>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</si>
  <si>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</si>
  <si>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</si>
  <si>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</si>
  <si>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</si>
  <si>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</si>
  <si>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</si>
  <si>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</si>
  <si>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</si>
  <si>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</si>
  <si>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</si>
  <si>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</si>
  <si>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</si>
  <si>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</si>
  <si>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</si>
  <si>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</si>
  <si>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</si>
  <si>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</si>
  <si>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</si>
  <si>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</si>
  <si>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</si>
  <si>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</si>
  <si>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</si>
  <si>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</si>
  <si>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</si>
  <si>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</si>
  <si>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</si>
  <si>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</si>
  <si>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</si>
  <si>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</si>
  <si>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</si>
  <si>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</si>
  <si>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</si>
  <si>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</si>
  <si>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</si>
  <si>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</si>
  <si>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</si>
  <si>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</si>
  <si>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</si>
  <si>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</si>
  <si>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</si>
  <si>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</si>
  <si>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</si>
  <si>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</si>
  <si>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</si>
  <si>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</si>
  <si>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</si>
  <si>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</si>
  <si>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</si>
  <si>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</si>
  <si>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</si>
  <si>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</si>
  <si>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</si>
  <si>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</si>
  <si>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</si>
  <si>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</si>
  <si>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</si>
  <si>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</si>
  <si>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</si>
  <si>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</si>
  <si>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</si>
  <si>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</si>
  <si>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</si>
  <si>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</si>
  <si>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</si>
  <si>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</si>
  <si>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</si>
  <si>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</si>
  <si>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</si>
  <si>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</si>
  <si>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</si>
  <si>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</si>
  <si>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</si>
  <si>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</si>
  <si>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</si>
  <si>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</si>
  <si>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</si>
  <si>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</si>
  <si>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</si>
  <si>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</si>
  <si>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</si>
  <si>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</si>
  <si>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</si>
  <si>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</si>
  <si>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</si>
  <si>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</si>
  <si>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</si>
  <si>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</si>
  <si>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</si>
  <si>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</si>
  <si>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</si>
  <si>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</si>
  <si>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</si>
  <si>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</si>
  <si>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</si>
  <si>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</si>
  <si>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</si>
  <si>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</si>
  <si>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</si>
  <si>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</si>
  <si>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</si>
  <si>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</si>
  <si>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</si>
  <si>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</si>
  <si>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</si>
  <si>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</si>
  <si>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</si>
  <si>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</si>
  <si>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</si>
  <si>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</si>
  <si>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</si>
  <si>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</si>
  <si>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</si>
  <si>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</si>
  <si>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</si>
  <si>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</si>
  <si>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</si>
  <si>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</si>
  <si>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</si>
  <si>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</si>
  <si>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</si>
  <si>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</si>
  <si>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</si>
  <si>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</si>
  <si>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</si>
  <si>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</si>
  <si>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</si>
  <si>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</si>
  <si>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</si>
  <si>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</si>
  <si>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</si>
  <si>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</si>
  <si>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</si>
  <si>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</si>
  <si>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</si>
  <si>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</si>
  <si>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</si>
  <si>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</si>
  <si>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</si>
  <si>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</si>
  <si>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</si>
  <si>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</si>
  <si>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</si>
  <si>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</si>
  <si>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</si>
  <si>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</si>
  <si>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</si>
  <si>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</si>
  <si>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</si>
  <si>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</si>
  <si>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</si>
  <si>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</si>
  <si>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</si>
  <si>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</si>
  <si>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</si>
  <si>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</si>
  <si>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</si>
  <si>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</si>
  <si>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</si>
  <si>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</si>
  <si>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</si>
  <si>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</si>
  <si>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</si>
  <si>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</si>
  <si>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</si>
  <si>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</si>
  <si>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</si>
  <si>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</si>
  <si>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</si>
  <si>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</si>
  <si>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</si>
  <si>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</si>
  <si>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</si>
  <si>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</si>
  <si>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</si>
  <si>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</si>
  <si>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</si>
  <si>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</si>
  <si>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</si>
  <si>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</si>
  <si>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</si>
  <si>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</si>
  <si>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</si>
  <si>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</si>
  <si>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</si>
  <si>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</si>
  <si>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</si>
  <si>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</si>
  <si>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</si>
  <si>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</si>
  <si>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</si>
  <si>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</si>
  <si>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</si>
  <si>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</si>
  <si>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</si>
  <si>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</si>
  <si>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</si>
  <si>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</si>
  <si>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</si>
  <si>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</si>
  <si>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</si>
  <si>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</si>
  <si>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</si>
  <si>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</si>
  <si>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</si>
  <si>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</si>
  <si>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</si>
  <si>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</si>
  <si>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</si>
  <si>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</si>
  <si>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</si>
  <si>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</si>
  <si>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</si>
  <si>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</si>
  <si>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</si>
  <si>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</si>
  <si>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</si>
  <si>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</si>
  <si>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</si>
  <si>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</si>
  <si>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</si>
  <si>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</si>
  <si>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</si>
  <si>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</si>
  <si>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</si>
  <si>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</si>
  <si>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</si>
  <si>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</si>
  <si>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</si>
  <si>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</si>
  <si>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</si>
  <si>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</si>
  <si>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</si>
  <si>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</si>
  <si>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</si>
  <si>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</si>
  <si>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</si>
  <si>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</si>
  <si>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</si>
  <si>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</si>
  <si>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</si>
  <si>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</si>
  <si>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</si>
  <si>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</si>
  <si>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</si>
  <si>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</si>
  <si>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</si>
  <si>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</si>
  <si>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</si>
  <si>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</si>
  <si>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</si>
  <si>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</si>
  <si>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</si>
  <si>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</si>
  <si>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</si>
  <si>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</si>
  <si>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</si>
  <si>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</si>
  <si>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</si>
  <si>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</si>
  <si>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</si>
  <si>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</si>
  <si>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</si>
  <si>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</si>
  <si>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</si>
  <si>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</si>
  <si>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</si>
  <si>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</si>
  <si>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</si>
  <si>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</si>
  <si>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</si>
  <si>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</si>
  <si>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</si>
  <si>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</si>
  <si>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</si>
  <si>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</si>
  <si>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</si>
  <si>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</si>
  <si>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</si>
  <si>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</si>
  <si>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</si>
  <si>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</si>
  <si>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</si>
  <si>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</si>
  <si>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</si>
  <si>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</si>
  <si>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</si>
  <si>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</si>
  <si>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</si>
  <si>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</si>
  <si>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</si>
  <si>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</si>
  <si>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</si>
  <si>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</si>
  <si>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</si>
  <si>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</si>
  <si>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</si>
  <si>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</si>
  <si>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</si>
  <si>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</si>
  <si>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</si>
  <si>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</si>
  <si>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</si>
  <si>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</si>
  <si>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</si>
  <si>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</si>
  <si>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</si>
  <si>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</si>
  <si>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</si>
  <si>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</si>
  <si>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</si>
  <si>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</si>
  <si>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</si>
  <si>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</si>
  <si>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</si>
  <si>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</si>
  <si>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</si>
  <si>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</si>
  <si>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</si>
  <si>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</si>
  <si>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</si>
  <si>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</si>
  <si>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</si>
  <si>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</si>
  <si>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</si>
  <si>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</si>
  <si>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</si>
  <si>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</si>
  <si>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</si>
  <si>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</si>
  <si>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</si>
  <si>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</si>
  <si>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</si>
  <si>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</si>
  <si>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</si>
  <si>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</si>
  <si>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</si>
  <si>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</si>
  <si>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</si>
  <si>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</si>
  <si>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</si>
  <si>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</si>
  <si>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</si>
  <si>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</si>
  <si>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</si>
  <si>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</si>
  <si>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</si>
  <si>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</si>
  <si>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</si>
  <si>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</si>
  <si>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</si>
  <si>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</si>
  <si>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</si>
  <si>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</si>
  <si>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</si>
  <si>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</si>
  <si>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</si>
  <si>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</si>
  <si>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</si>
  <si>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</si>
  <si>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</si>
  <si>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</si>
  <si>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</si>
  <si>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</si>
  <si>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</si>
  <si>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</si>
  <si>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</si>
  <si>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</si>
  <si>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</si>
  <si>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</si>
  <si>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</si>
  <si>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</si>
  <si>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</si>
  <si>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</si>
  <si>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</si>
  <si>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</si>
  <si>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</si>
  <si>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</si>
  <si>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</si>
  <si>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</si>
  <si>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</si>
  <si>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</si>
  <si>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</si>
  <si>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</si>
  <si>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</si>
  <si>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</si>
  <si>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</si>
  <si>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</si>
  <si>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</si>
  <si>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</si>
  <si>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</si>
  <si>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</si>
  <si>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</si>
  <si>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</si>
  <si>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</si>
  <si>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</si>
  <si>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</si>
  <si>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</si>
  <si>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</si>
  <si>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</si>
  <si>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</si>
  <si>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</si>
  <si>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</si>
  <si>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</si>
  <si>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</si>
  <si>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</si>
  <si>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</si>
  <si>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</si>
  <si>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</si>
  <si>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</si>
  <si>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</si>
  <si>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</si>
  <si>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</si>
  <si>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</si>
  <si>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</si>
  <si>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</si>
  <si>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</si>
  <si>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</si>
  <si>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</si>
  <si>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</si>
  <si>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</si>
  <si>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</si>
  <si>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</si>
  <si>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</si>
  <si>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</si>
  <si>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</si>
  <si>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</si>
  <si>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</si>
  <si>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</si>
  <si>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</si>
  <si>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</si>
  <si>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</si>
  <si>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</si>
  <si>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</si>
  <si>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</si>
  <si>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</si>
  <si>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</si>
  <si>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</si>
  <si>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</si>
  <si>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</si>
  <si>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</si>
  <si>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</si>
  <si>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</si>
  <si>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</si>
  <si>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</si>
  <si>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</si>
  <si>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</si>
  <si>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</si>
  <si>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</si>
  <si>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</si>
  <si>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</si>
  <si>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</si>
  <si>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</si>
  <si>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</si>
  <si>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</si>
  <si>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</si>
  <si>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</si>
  <si>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</si>
  <si>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</si>
  <si>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</si>
  <si>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</si>
  <si>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</si>
  <si>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</si>
  <si>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</si>
  <si>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</si>
  <si>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</si>
  <si>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</si>
  <si>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</si>
  <si>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</si>
  <si>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</si>
  <si>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</si>
  <si>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</si>
  <si>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</si>
  <si>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</si>
  <si>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</si>
  <si>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</si>
  <si>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</si>
  <si>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</si>
  <si>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</si>
  <si>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</si>
  <si>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</si>
  <si>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</si>
  <si>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</si>
  <si>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</si>
  <si>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</si>
  <si>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</si>
  <si>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</si>
  <si>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</si>
  <si>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</si>
  <si>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</si>
  <si>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</si>
  <si>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</si>
  <si>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</si>
  <si>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</si>
  <si>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</si>
  <si>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</si>
  <si>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</si>
  <si>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</si>
  <si>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</si>
  <si>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</si>
  <si>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</si>
  <si>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</si>
  <si>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</si>
  <si>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</si>
  <si>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</si>
  <si>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</si>
  <si>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</si>
  <si>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</si>
  <si>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</si>
  <si>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</si>
  <si>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</si>
  <si>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</si>
  <si>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</si>
  <si>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</si>
  <si>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</si>
  <si>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</si>
  <si>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</si>
  <si>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</si>
  <si>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</si>
  <si>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</si>
  <si>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</si>
  <si>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</si>
  <si>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</si>
  <si>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</si>
  <si>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</si>
  <si>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</si>
  <si>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</si>
  <si>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</si>
  <si>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</si>
  <si>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</si>
  <si>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</si>
  <si>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</si>
  <si>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</si>
  <si>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</si>
  <si>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</si>
  <si>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</si>
  <si>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</si>
  <si>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</si>
  <si>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</si>
  <si>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</si>
  <si>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</si>
  <si>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</si>
  <si>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</si>
  <si>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</si>
  <si>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</si>
  <si>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</si>
  <si>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</si>
  <si>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</si>
  <si>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</si>
  <si>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</si>
  <si>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</si>
  <si>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</si>
  <si>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</si>
  <si>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</si>
  <si>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</si>
  <si>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</si>
  <si>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</si>
  <si>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</si>
  <si>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</si>
  <si>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</si>
  <si>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</si>
  <si>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</si>
  <si>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</si>
  <si>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</si>
  <si>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</si>
  <si>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</si>
  <si>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</si>
  <si>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</si>
  <si>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</si>
  <si>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</si>
  <si>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</si>
  <si>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</si>
  <si>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</si>
  <si>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</si>
  <si>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</si>
  <si>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</si>
  <si>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</si>
  <si>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</si>
  <si>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</si>
  <si>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</si>
  <si>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</si>
  <si>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</si>
  <si>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</si>
  <si>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</si>
  <si>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</si>
  <si>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</si>
  <si>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</si>
  <si>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</si>
  <si>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</si>
  <si>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</si>
  <si>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</si>
  <si>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</si>
  <si>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</si>
  <si>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</si>
  <si>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</si>
  <si>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</si>
  <si>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</si>
  <si>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</si>
  <si>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</si>
  <si>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</si>
  <si>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</si>
  <si>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</si>
  <si>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</si>
  <si>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</si>
  <si>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</si>
  <si>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</si>
  <si>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</si>
  <si>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</si>
  <si>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</si>
  <si>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</si>
  <si>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</si>
  <si>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</si>
  <si>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</si>
  <si>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</si>
  <si>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</si>
  <si>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</si>
  <si>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</si>
  <si>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</si>
  <si>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</si>
  <si>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</si>
  <si>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</si>
  <si>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</si>
  <si>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</si>
  <si>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</si>
  <si>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</si>
  <si>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</si>
  <si>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</si>
  <si>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</si>
  <si>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</si>
  <si>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</si>
  <si>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</si>
  <si>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</si>
  <si>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</si>
  <si>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</si>
  <si>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</si>
  <si>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</si>
  <si>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</si>
  <si>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</si>
  <si>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</si>
  <si>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</si>
  <si>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</si>
  <si>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</si>
  <si>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</si>
  <si>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</si>
  <si>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</si>
  <si>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</si>
  <si>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</si>
  <si>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</si>
  <si>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</si>
  <si>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</si>
  <si>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</si>
  <si>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</si>
  <si>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</si>
  <si>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</si>
  <si>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</si>
  <si>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</si>
  <si>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</si>
  <si>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</si>
  <si>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</si>
  <si>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</si>
  <si>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</si>
  <si>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</si>
  <si>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</si>
  <si>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</si>
  <si>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</si>
  <si>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</si>
  <si>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</si>
  <si>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</si>
  <si>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</si>
  <si>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</si>
  <si>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</si>
  <si>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</si>
  <si>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</si>
  <si>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</si>
  <si>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</si>
  <si>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</si>
  <si>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</si>
  <si>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</si>
  <si>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</si>
  <si>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</si>
  <si>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</si>
  <si>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</si>
  <si>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</si>
  <si>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</si>
  <si>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</si>
  <si>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</si>
  <si>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</si>
  <si>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</si>
  <si>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</si>
  <si>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</si>
  <si>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</si>
  <si>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</si>
  <si>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</si>
  <si>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</si>
  <si>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</si>
  <si>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</si>
  <si>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</si>
  <si>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</si>
  <si>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</si>
  <si>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</si>
  <si>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</si>
  <si>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</si>
  <si>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</si>
  <si>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</si>
  <si>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</si>
  <si>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</si>
  <si>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</si>
  <si>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</si>
  <si>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</si>
  <si>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</si>
  <si>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</si>
  <si>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</si>
  <si>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</si>
  <si>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</si>
  <si>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</si>
  <si>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</si>
  <si>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</si>
  <si>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</si>
  <si>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</si>
  <si>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</si>
  <si>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</si>
  <si>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</si>
  <si>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</si>
  <si>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</si>
  <si>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</si>
  <si>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</si>
  <si>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</si>
  <si>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</si>
  <si>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</si>
  <si>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</si>
  <si>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</si>
  <si>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</si>
  <si>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</si>
  <si>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</si>
  <si>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</si>
  <si>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</si>
  <si>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</si>
  <si>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</si>
  <si>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</si>
  <si>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</si>
  <si>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</si>
  <si>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</si>
  <si>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</si>
  <si>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</si>
  <si>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</si>
  <si>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</si>
  <si>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</si>
  <si>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</si>
  <si>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</si>
  <si>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</si>
  <si>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</si>
  <si>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</si>
  <si>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</si>
  <si>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</si>
  <si>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</si>
  <si>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</si>
  <si>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</si>
  <si>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</si>
  <si>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</si>
  <si>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</si>
  <si>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</si>
  <si>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</si>
  <si>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</si>
  <si>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</si>
  <si>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</si>
  <si>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</si>
  <si>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</si>
  <si>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</si>
  <si>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</si>
  <si>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</si>
  <si>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</si>
  <si>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</si>
  <si>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</si>
  <si>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</si>
  <si>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</si>
  <si>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</si>
  <si>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</si>
  <si>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</si>
  <si>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</si>
  <si>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</si>
  <si>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</si>
  <si>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</si>
  <si>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</si>
  <si>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</si>
  <si>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</si>
  <si>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</si>
  <si>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</si>
  <si>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</si>
  <si>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</si>
  <si>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</si>
  <si>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</si>
  <si>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</si>
  <si>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</si>
  <si>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</si>
  <si>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</si>
  <si>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</si>
  <si>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</si>
  <si>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</si>
  <si>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</si>
  <si>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</si>
  <si>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</si>
  <si>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</si>
  <si>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</si>
  <si>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</si>
  <si>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</si>
  <si>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</si>
  <si>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</si>
  <si>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</si>
  <si>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</si>
  <si>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</si>
  <si>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</si>
  <si>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</si>
  <si>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</si>
  <si>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</si>
  <si>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</si>
  <si>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</si>
  <si>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</si>
  <si>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</si>
  <si>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</si>
  <si>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</si>
  <si>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</si>
  <si>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</si>
  <si>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</si>
  <si>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</si>
  <si>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</si>
  <si>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</si>
  <si>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</si>
  <si>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</si>
  <si>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</si>
  <si>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</si>
  <si>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</si>
  <si>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</si>
  <si>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</si>
  <si>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</si>
  <si>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</si>
  <si>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</si>
  <si>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</si>
  <si>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</si>
  <si>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</si>
  <si>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</si>
  <si>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</si>
  <si>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</si>
  <si>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</si>
  <si>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</si>
  <si>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</si>
  <si>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</si>
  <si>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</si>
  <si>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</si>
  <si>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</si>
  <si>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</si>
  <si>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</si>
  <si>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</si>
  <si>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</si>
  <si>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</si>
  <si>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</si>
  <si>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</si>
  <si>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</si>
  <si>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</si>
  <si>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</si>
  <si>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</si>
  <si>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</si>
  <si>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</si>
  <si>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</si>
  <si>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</si>
  <si>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</si>
  <si>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</si>
  <si>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</si>
  <si>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</si>
  <si>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</si>
  <si>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</si>
  <si>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</si>
  <si>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</si>
  <si>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</si>
  <si>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</si>
  <si>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</si>
  <si>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</si>
  <si>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</si>
  <si>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</si>
  <si>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</si>
  <si>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</si>
  <si>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</si>
  <si>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</si>
  <si>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</si>
  <si>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</si>
  <si>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</si>
  <si>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</si>
  <si>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</si>
  <si>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</si>
  <si>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</si>
  <si>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</si>
  <si>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</si>
  <si>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</si>
  <si>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</si>
  <si>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</si>
  <si>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</si>
  <si>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</si>
  <si>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</si>
  <si>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</si>
  <si>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</si>
  <si>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</si>
  <si>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</si>
  <si>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</si>
  <si>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</si>
  <si>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</si>
  <si>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</si>
  <si>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</si>
  <si>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</si>
  <si>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</si>
  <si>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</si>
  <si>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</si>
  <si>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</si>
  <si>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</si>
  <si>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</si>
  <si>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</si>
  <si>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</si>
  <si>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</si>
  <si>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</si>
  <si>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</si>
  <si>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</si>
  <si>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</si>
  <si>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</si>
  <si>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</si>
  <si>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</si>
  <si>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</si>
  <si>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</si>
  <si>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</si>
  <si>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</si>
  <si>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</si>
  <si>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</si>
  <si>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</si>
  <si>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</si>
  <si>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</si>
  <si>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</si>
  <si>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</si>
  <si>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</si>
  <si>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</si>
  <si>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</si>
  <si>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</si>
  <si>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</si>
  <si>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</si>
  <si>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</si>
  <si>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</si>
  <si>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</si>
  <si>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</si>
  <si>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</si>
  <si>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</si>
  <si>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</si>
  <si>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</si>
  <si>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</si>
  <si>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</si>
  <si>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</si>
  <si>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</si>
  <si>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</si>
  <si>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</si>
  <si>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</si>
  <si>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</si>
  <si>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</si>
  <si>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</si>
  <si>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</si>
  <si>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</si>
  <si>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</si>
  <si>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</si>
  <si>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</si>
  <si>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</si>
  <si>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</si>
  <si>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</si>
  <si>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</si>
  <si>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</si>
  <si>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</si>
  <si>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</si>
  <si>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</si>
  <si>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</si>
  <si>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</si>
  <si>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</si>
  <si>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</si>
  <si>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</si>
  <si>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</si>
  <si>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</si>
  <si>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</si>
  <si>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</si>
  <si>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</si>
  <si>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</si>
  <si>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</si>
  <si>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</si>
  <si>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</si>
  <si>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</si>
  <si>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</si>
  <si>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</si>
  <si>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</si>
  <si>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</si>
  <si>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</si>
  <si>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</si>
  <si>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</si>
  <si>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</si>
  <si>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</si>
  <si>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</si>
  <si>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</si>
  <si>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</si>
  <si>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</si>
  <si>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</si>
  <si>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</si>
  <si>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</si>
  <si>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</si>
  <si>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</si>
  <si>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</si>
  <si>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</si>
  <si>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</si>
  <si>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</si>
  <si>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</si>
  <si>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</si>
  <si>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</si>
  <si>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</si>
  <si>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</si>
  <si>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</si>
  <si>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</si>
  <si>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</si>
  <si>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</si>
  <si>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</si>
  <si>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</si>
  <si>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</si>
  <si>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</si>
  <si>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</si>
  <si>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</si>
  <si>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</si>
  <si>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</si>
  <si>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</si>
  <si>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</si>
  <si>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</si>
  <si>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</si>
  <si>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</si>
  <si>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</si>
  <si>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</si>
  <si>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</si>
  <si>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</si>
  <si>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</si>
  <si>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</si>
  <si>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</si>
  <si>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</si>
  <si>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</si>
  <si>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</si>
  <si>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</si>
  <si>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</si>
  <si>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</si>
  <si>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</si>
  <si>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</si>
  <si>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</si>
  <si>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</si>
  <si>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</si>
  <si>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</si>
  <si>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</si>
  <si>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</si>
  <si>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</si>
  <si>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</si>
  <si>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</si>
  <si>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</si>
  <si>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</si>
  <si>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</si>
  <si>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</si>
  <si>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</si>
  <si>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</si>
  <si>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</si>
  <si>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</si>
  <si>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</si>
  <si>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</si>
  <si>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</si>
  <si>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</si>
  <si>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</si>
  <si>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</si>
  <si>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</si>
  <si>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</si>
  <si>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</si>
  <si>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</si>
  <si>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</si>
  <si>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</si>
  <si>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</si>
  <si>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</si>
  <si>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</si>
  <si>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</si>
  <si>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</si>
  <si>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</si>
  <si>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</si>
  <si>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</si>
  <si>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</si>
  <si>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</si>
  <si>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</si>
  <si>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</si>
  <si>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</si>
  <si>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</si>
  <si>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</si>
  <si>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</si>
  <si>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</si>
  <si>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</si>
  <si>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</si>
  <si>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</si>
  <si>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</si>
  <si>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</si>
  <si>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</si>
  <si>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</si>
  <si>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</si>
  <si>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</si>
  <si>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</si>
  <si>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</si>
  <si>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</si>
  <si>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</si>
  <si>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</si>
  <si>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</si>
  <si>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</si>
  <si>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</si>
  <si>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</si>
  <si>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</si>
  <si>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</si>
  <si>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</si>
  <si>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</si>
  <si>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</si>
  <si>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</si>
  <si>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</si>
  <si>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</si>
  <si>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</si>
  <si>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</si>
  <si>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</si>
  <si>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</si>
  <si>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</si>
  <si>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</si>
  <si>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</si>
  <si>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</si>
  <si>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</si>
  <si>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</si>
  <si>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</si>
  <si>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</si>
  <si>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</si>
  <si>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</si>
  <si>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</si>
  <si>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</si>
  <si>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</si>
  <si>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</si>
  <si>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</si>
  <si>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</si>
  <si>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</si>
  <si>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</si>
  <si>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</si>
  <si>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</si>
  <si>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</si>
  <si>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</si>
  <si>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</si>
  <si>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</si>
  <si>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</si>
  <si>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</si>
  <si>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</si>
  <si>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</si>
  <si>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</si>
  <si>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</si>
  <si>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</si>
  <si>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</si>
  <si>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</si>
  <si>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</si>
  <si>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</si>
  <si>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</si>
  <si>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</si>
  <si>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</si>
  <si>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</si>
  <si>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</si>
  <si>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</si>
  <si>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</si>
  <si>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</si>
  <si>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</si>
  <si>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</si>
  <si>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</si>
  <si>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</si>
  <si>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</si>
  <si>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</si>
  <si>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</si>
  <si>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</si>
  <si>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</si>
  <si>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</si>
  <si>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</si>
  <si>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</si>
  <si>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</si>
  <si>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</si>
  <si>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</si>
  <si>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</si>
  <si>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</si>
  <si>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</si>
  <si>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</si>
  <si>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</si>
  <si>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</si>
  <si>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</si>
  <si>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</si>
  <si>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</si>
  <si>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</si>
  <si>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</si>
  <si>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</si>
  <si>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</si>
  <si>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</si>
  <si>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</si>
  <si>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</si>
  <si>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</si>
  <si>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</si>
  <si>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</si>
  <si>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</si>
  <si>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</si>
  <si>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</si>
  <si>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</si>
  <si>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</si>
  <si>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</si>
  <si>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</si>
  <si>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</si>
  <si>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</si>
  <si>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</si>
  <si>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</si>
  <si>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</si>
  <si>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</si>
  <si>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</si>
  <si>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</si>
  <si>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</si>
  <si>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</si>
  <si>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</si>
  <si>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</si>
  <si>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</si>
  <si>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</si>
  <si>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</si>
  <si>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</si>
  <si>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</si>
  <si>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</si>
  <si>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</si>
  <si>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</si>
  <si>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</si>
  <si>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</si>
  <si>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</si>
  <si>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</si>
  <si>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</si>
  <si>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</si>
  <si>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</si>
  <si>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</si>
  <si>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</si>
  <si>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</si>
  <si>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</si>
  <si>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</si>
  <si>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</si>
  <si>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</si>
  <si>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</si>
  <si>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</si>
  <si>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</si>
  <si>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</si>
  <si>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</si>
  <si>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</si>
  <si>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</si>
  <si>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</si>
  <si>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</si>
  <si>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</si>
  <si>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</si>
  <si>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</si>
  <si>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</si>
  <si>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</si>
  <si>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</si>
  <si>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</si>
  <si>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</si>
  <si>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</si>
  <si>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</si>
  <si>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</si>
  <si>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</si>
  <si>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</si>
  <si>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</si>
  <si>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</si>
  <si>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</si>
  <si>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</si>
  <si>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</si>
  <si>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</si>
  <si>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</si>
  <si>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</si>
  <si>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</si>
  <si>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</si>
  <si>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</si>
  <si>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</si>
  <si>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</si>
  <si>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</si>
  <si>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</si>
  <si>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</si>
  <si>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</si>
  <si>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</si>
  <si>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</si>
  <si>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</si>
  <si>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</si>
  <si>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</si>
  <si>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</si>
  <si>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</si>
  <si>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</si>
  <si>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</si>
  <si>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</si>
  <si>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</si>
  <si>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</si>
  <si>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</si>
  <si>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</si>
  <si>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</si>
  <si>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</si>
  <si>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</si>
  <si>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</si>
  <si>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</si>
  <si>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</si>
  <si>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</si>
  <si>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</si>
  <si>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</si>
  <si>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</si>
  <si>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</si>
  <si>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</si>
  <si>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</si>
  <si>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</si>
  <si>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</si>
  <si>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</si>
  <si>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</si>
  <si>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</si>
  <si>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</si>
  <si>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</si>
  <si>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</si>
  <si>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</si>
  <si>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</si>
  <si>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</si>
  <si>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</si>
  <si>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</si>
  <si>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</si>
  <si>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</si>
  <si>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</si>
  <si>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</si>
  <si>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</si>
  <si>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</si>
  <si>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</si>
  <si>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</si>
  <si>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</si>
  <si>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</si>
  <si>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</si>
  <si>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</si>
  <si>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</si>
  <si>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</si>
  <si>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</si>
  <si>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</si>
  <si>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</si>
  <si>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</si>
  <si>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</si>
  <si>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</si>
  <si>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</si>
  <si>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</si>
  <si>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</si>
  <si>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</si>
  <si>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</si>
  <si>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</si>
  <si>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</si>
  <si>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</si>
  <si>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</si>
  <si>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</si>
  <si>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</si>
  <si>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</si>
  <si>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</si>
  <si>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</si>
  <si>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</si>
  <si>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</si>
  <si>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</si>
  <si>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</si>
  <si>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</si>
  <si>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</si>
  <si>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</si>
  <si>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</si>
  <si>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</si>
  <si>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</si>
  <si>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</si>
  <si>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</si>
  <si>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</si>
  <si>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</si>
  <si>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</si>
  <si>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</si>
  <si>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</si>
  <si>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</si>
  <si>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</si>
  <si>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</si>
  <si>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</si>
  <si>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</si>
  <si>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</si>
  <si>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</si>
  <si>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</si>
  <si>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</si>
  <si>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</si>
  <si>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</si>
  <si>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</si>
  <si>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</si>
  <si>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</si>
  <si>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</si>
  <si>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</si>
  <si>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</si>
  <si>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</si>
  <si>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</si>
  <si>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</si>
  <si>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</si>
  <si>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</si>
  <si>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</si>
  <si>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</si>
  <si>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</si>
  <si>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</si>
  <si>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</si>
  <si>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</si>
  <si>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</si>
  <si>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</si>
  <si>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</si>
  <si>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</si>
  <si>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</si>
  <si>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</si>
  <si>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</si>
  <si>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</si>
  <si>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</si>
  <si>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</si>
  <si>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</si>
  <si>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</si>
  <si>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</si>
  <si>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</si>
  <si>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</si>
  <si>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</si>
  <si>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</si>
  <si>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</si>
  <si>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</si>
  <si>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</si>
  <si>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</si>
  <si>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</si>
  <si>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</si>
  <si>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</si>
  <si>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</si>
  <si>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</si>
  <si>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</si>
  <si>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</si>
  <si>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</si>
  <si>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</si>
  <si>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</si>
  <si>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</si>
  <si>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</si>
  <si>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</si>
  <si>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</si>
  <si>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</si>
  <si>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</si>
  <si>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</si>
  <si>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</si>
  <si>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</si>
  <si>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</si>
  <si>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</si>
  <si>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</si>
  <si>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</si>
  <si>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</si>
  <si>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</si>
  <si>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</si>
  <si>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</si>
  <si>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</si>
  <si>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</si>
  <si>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</si>
  <si>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</si>
  <si>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</si>
  <si>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</si>
  <si>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</si>
  <si>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</si>
  <si>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</si>
  <si>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</si>
  <si>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</si>
  <si>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</si>
  <si>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</si>
  <si>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</si>
  <si>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</si>
  <si>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</si>
  <si>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</si>
  <si>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</si>
  <si>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</si>
  <si>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</si>
  <si>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</si>
  <si>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</si>
  <si>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</si>
  <si>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</si>
  <si>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</si>
  <si>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</si>
  <si>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</si>
  <si>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</si>
  <si>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</si>
  <si>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</si>
  <si>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</si>
  <si>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</si>
  <si>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</si>
  <si>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</si>
  <si>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</si>
  <si>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</si>
  <si>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</si>
  <si>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</si>
  <si>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</si>
  <si>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</si>
  <si>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</si>
  <si>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</si>
  <si>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</si>
  <si>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</si>
  <si>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</si>
  <si>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</si>
  <si>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</si>
  <si>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</si>
  <si>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</si>
  <si>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</si>
  <si>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</si>
  <si>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</si>
  <si>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</si>
  <si>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</si>
  <si>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</si>
  <si>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</si>
  <si>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</si>
  <si>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</si>
  <si>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</si>
  <si>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</si>
  <si>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</si>
  <si>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</si>
  <si>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</si>
  <si>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</si>
  <si>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</si>
  <si>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</si>
  <si>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</si>
  <si>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</si>
  <si>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</si>
  <si>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</si>
  <si>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</si>
  <si>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</si>
  <si>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</si>
  <si>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</si>
  <si>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</si>
  <si>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</si>
  <si>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</si>
  <si>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</si>
  <si>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</si>
  <si>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</si>
  <si>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</si>
  <si>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</si>
  <si>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</si>
  <si>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</si>
  <si>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</si>
  <si>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</si>
  <si>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</si>
  <si>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</si>
  <si>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</si>
  <si>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</si>
  <si>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</si>
  <si>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</si>
  <si>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</si>
  <si>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</si>
  <si>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</si>
  <si>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</si>
  <si>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</si>
  <si>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</si>
  <si>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</si>
  <si>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</si>
  <si>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</si>
  <si>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</si>
  <si>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</si>
  <si>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</si>
  <si>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</si>
  <si>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</si>
  <si>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</si>
  <si>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</si>
  <si>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</si>
  <si>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</si>
  <si>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</si>
  <si>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</si>
  <si>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</si>
  <si>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</si>
  <si>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</si>
  <si>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</si>
  <si>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</si>
  <si>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</si>
  <si>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</si>
  <si>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</si>
  <si>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</si>
  <si>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</si>
  <si>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</si>
  <si>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</si>
  <si>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</si>
  <si>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</si>
  <si>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</si>
  <si>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</si>
  <si>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</si>
  <si>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</si>
  <si>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</si>
  <si>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</si>
  <si>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</si>
  <si>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</si>
  <si>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</si>
  <si>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</si>
  <si>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</si>
  <si>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</si>
  <si>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</si>
  <si>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</si>
  <si>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</si>
  <si>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</si>
  <si>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</si>
  <si>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</si>
  <si>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</si>
  <si>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</si>
  <si>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</si>
  <si>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</si>
  <si>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</si>
  <si>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</si>
  <si>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</si>
  <si>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</si>
  <si>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</si>
  <si>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</si>
  <si>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</si>
  <si>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</si>
  <si>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</si>
  <si>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</si>
  <si>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</si>
  <si>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</si>
  <si>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</si>
  <si>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</si>
  <si>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</si>
  <si>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</si>
  <si>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</si>
  <si>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</si>
  <si>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</si>
  <si>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</si>
  <si>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</si>
  <si>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</si>
  <si>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</si>
  <si>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</si>
  <si>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</si>
  <si>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</si>
  <si>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</si>
  <si>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</si>
  <si>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</si>
  <si>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</si>
  <si>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</si>
  <si>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</si>
  <si>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</si>
  <si>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</si>
  <si>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</si>
  <si>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</si>
  <si>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</si>
  <si>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</si>
  <si>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</si>
  <si>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</si>
  <si>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</si>
  <si>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</si>
  <si>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</si>
  <si>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</si>
  <si>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</si>
  <si>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</si>
  <si>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</si>
  <si>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</si>
  <si>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</si>
  <si>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</si>
  <si>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</si>
  <si>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</si>
  <si>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</si>
  <si>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</si>
  <si>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</si>
  <si>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</si>
  <si>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</si>
  <si>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</si>
  <si>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</si>
  <si>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</si>
  <si>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</si>
  <si>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</si>
  <si>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</si>
  <si>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</si>
  <si>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</si>
  <si>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</si>
  <si>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</si>
  <si>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</si>
  <si>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</si>
  <si>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</si>
  <si>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</si>
  <si>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</si>
  <si>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</si>
  <si>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</si>
  <si>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</si>
  <si>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</si>
  <si>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</si>
  <si>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</si>
  <si>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</si>
  <si>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</si>
  <si>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</si>
  <si>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</si>
  <si>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</si>
  <si>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</si>
  <si>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</si>
  <si>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</si>
  <si>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</si>
  <si>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</si>
  <si>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</si>
  <si>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</si>
  <si>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</si>
  <si>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</si>
  <si>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</si>
  <si>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</si>
  <si>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</si>
  <si>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</si>
  <si>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</si>
  <si>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</si>
  <si>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</si>
  <si>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</si>
  <si>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</si>
  <si>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</si>
  <si>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</si>
  <si>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</si>
  <si>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</si>
  <si>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</si>
  <si>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</si>
  <si>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</si>
  <si>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</si>
  <si>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</si>
  <si>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</si>
  <si>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</si>
  <si>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</si>
  <si>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</si>
  <si>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</si>
  <si>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</si>
  <si>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</si>
  <si>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</si>
  <si>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</si>
  <si>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</si>
  <si>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</si>
  <si>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</si>
  <si>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</si>
  <si>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</si>
  <si>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</si>
  <si>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</si>
  <si>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</si>
  <si>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</si>
  <si>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</si>
  <si>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</si>
  <si>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</si>
  <si>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</si>
  <si>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</si>
  <si>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</si>
  <si>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</si>
  <si>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</si>
  <si>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</si>
  <si>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</si>
  <si>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</si>
  <si>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</si>
  <si>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</si>
  <si>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</si>
  <si>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</si>
  <si>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</si>
  <si>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</si>
  <si>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</si>
  <si>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</si>
  <si>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</si>
  <si>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</si>
  <si>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</si>
  <si>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</si>
  <si>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</si>
  <si>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</si>
  <si>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</si>
  <si>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</si>
  <si>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</si>
  <si>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</si>
  <si>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</si>
  <si>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</si>
  <si>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</si>
  <si>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</si>
  <si>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</si>
  <si>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</si>
  <si>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</si>
  <si>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</si>
  <si>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</si>
  <si>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</si>
  <si>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</si>
  <si>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</si>
  <si>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</si>
  <si>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</si>
  <si>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</si>
  <si>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</si>
  <si>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</si>
  <si>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</si>
  <si>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</si>
  <si>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</si>
  <si>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</si>
  <si>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</si>
  <si>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</si>
  <si>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</si>
  <si>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</si>
  <si>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</si>
  <si>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</si>
  <si>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</si>
  <si>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</si>
  <si>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</si>
  <si>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</si>
  <si>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</si>
  <si>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</si>
  <si>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</si>
  <si>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</si>
  <si>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</si>
  <si>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</si>
  <si>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</si>
  <si>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</si>
  <si>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</si>
  <si>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</si>
  <si>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</si>
  <si>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</si>
  <si>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</si>
  <si>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</si>
  <si>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</si>
  <si>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</si>
  <si>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</si>
  <si>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</si>
  <si>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</si>
  <si>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</si>
  <si>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</si>
  <si>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</si>
  <si>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</si>
  <si>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</si>
  <si>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</si>
  <si>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</si>
  <si>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</si>
  <si>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</si>
  <si>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</si>
  <si>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</si>
  <si>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</si>
  <si>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</si>
  <si>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</si>
  <si>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</si>
  <si>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</si>
  <si>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</si>
  <si>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</si>
  <si>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</si>
  <si>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</si>
  <si>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</si>
  <si>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</si>
  <si>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</si>
  <si>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</si>
  <si>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</si>
  <si>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</si>
  <si>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</si>
  <si>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</si>
  <si>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</si>
  <si>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</si>
  <si>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</si>
  <si>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</si>
  <si>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</si>
  <si>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</si>
  <si>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</si>
  <si>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</si>
  <si>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</si>
  <si>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</si>
  <si>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</si>
  <si>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</si>
  <si>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</si>
  <si>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</si>
  <si>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</si>
  <si>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</si>
  <si>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</si>
  <si>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</si>
  <si>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</si>
  <si>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</si>
  <si>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</si>
  <si>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</si>
  <si>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</si>
  <si>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</si>
  <si>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</si>
  <si>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</si>
  <si>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</si>
  <si>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</si>
  <si>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</si>
  <si>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</si>
  <si>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</si>
  <si>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</si>
  <si>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</si>
  <si>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</si>
  <si>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</si>
  <si>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</si>
  <si>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</si>
  <si>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</si>
  <si>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</si>
  <si>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</si>
  <si>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</si>
  <si>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</si>
  <si>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</si>
  <si>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</si>
  <si>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</si>
  <si>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</si>
  <si>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</si>
  <si>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</si>
  <si>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</si>
  <si>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</si>
  <si>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</si>
  <si>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</si>
  <si>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</si>
  <si>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</si>
  <si>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</si>
  <si>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</si>
  <si>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</si>
  <si>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</si>
  <si>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</si>
  <si>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</si>
  <si>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</si>
  <si>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</si>
  <si>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</si>
  <si>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</si>
  <si>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</si>
  <si>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</si>
  <si>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</si>
  <si>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</si>
  <si>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</si>
  <si>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</si>
  <si>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</si>
  <si>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</si>
  <si>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</si>
  <si>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</si>
  <si>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</si>
  <si>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</si>
  <si>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</si>
  <si>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</si>
  <si>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</si>
  <si>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</si>
  <si>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</si>
  <si>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</si>
  <si>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</si>
  <si>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</si>
  <si>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</si>
  <si>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</si>
  <si>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</si>
  <si>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</si>
  <si>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</si>
  <si>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</si>
  <si>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</si>
  <si>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</si>
  <si>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</si>
  <si>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</si>
  <si>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</si>
  <si>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</si>
  <si>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</si>
  <si>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</si>
  <si>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</si>
  <si>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</si>
  <si>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</si>
  <si>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</si>
  <si>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</si>
  <si>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</si>
  <si>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</si>
  <si>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</si>
  <si>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</si>
  <si>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</si>
  <si>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</si>
  <si>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</si>
  <si>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</si>
  <si>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</si>
  <si>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</si>
  <si>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</si>
  <si>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</si>
  <si>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</si>
  <si>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</si>
  <si>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</si>
  <si>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</si>
  <si>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</si>
  <si>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</si>
  <si>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</si>
  <si>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</si>
  <si>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</si>
  <si>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</si>
  <si>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</si>
  <si>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</si>
  <si>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</si>
  <si>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</si>
  <si>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</si>
  <si>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</si>
  <si>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</si>
  <si>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</si>
  <si>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</si>
  <si>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</si>
  <si>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</si>
  <si>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</si>
  <si>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</si>
  <si>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</si>
  <si>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</si>
  <si>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</si>
  <si>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</si>
  <si>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</si>
  <si>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</si>
  <si>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</si>
  <si>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</si>
  <si>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</si>
  <si>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</si>
  <si>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</si>
  <si>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</si>
  <si>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</si>
  <si>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</si>
  <si>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</si>
  <si>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</si>
  <si>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</si>
  <si>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</si>
  <si>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</si>
  <si>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</si>
  <si>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</si>
  <si>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</si>
  <si>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</si>
  <si>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</si>
  <si>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</si>
  <si>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</si>
  <si>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</si>
  <si>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</si>
  <si>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</si>
  <si>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</si>
  <si>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</si>
  <si>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</si>
  <si>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</si>
  <si>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</si>
  <si>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</si>
  <si>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</si>
  <si>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</si>
  <si>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</si>
  <si>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</si>
  <si>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</si>
  <si>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</si>
  <si>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</si>
  <si>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</si>
  <si>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</si>
  <si>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</si>
  <si>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</si>
  <si>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</si>
  <si>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</si>
  <si>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</si>
  <si>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</si>
  <si>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</si>
  <si>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</si>
  <si>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</si>
  <si>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</si>
  <si>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</si>
  <si>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</si>
  <si>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</si>
  <si>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</si>
  <si>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</si>
  <si>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</si>
  <si>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</si>
  <si>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</si>
  <si>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</si>
  <si>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</si>
  <si>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</si>
  <si>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</si>
  <si>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</si>
  <si>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</si>
  <si>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</si>
  <si>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</si>
  <si>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</si>
  <si>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</si>
  <si>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</si>
  <si>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</si>
  <si>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</si>
  <si>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</si>
  <si>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</si>
  <si>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</si>
  <si>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</si>
  <si>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</si>
  <si>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</si>
  <si>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</si>
  <si>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</si>
  <si>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</si>
  <si>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</si>
  <si>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</si>
  <si>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</si>
  <si>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</si>
  <si>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</si>
  <si>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</si>
  <si>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</si>
  <si>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</si>
  <si>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</si>
  <si>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</si>
  <si>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</si>
  <si>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</si>
  <si>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</si>
  <si>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</si>
  <si>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</si>
  <si>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</si>
  <si>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</si>
  <si>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</si>
  <si>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</si>
  <si>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</si>
  <si>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</si>
  <si>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</si>
  <si>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</si>
  <si>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</si>
  <si>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</si>
  <si>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</si>
  <si>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</si>
  <si>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</si>
  <si>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</si>
  <si>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</si>
  <si>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</si>
  <si>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</si>
  <si>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</si>
  <si>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</si>
  <si>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</si>
  <si>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</si>
  <si>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</si>
  <si>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</si>
  <si>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</si>
  <si>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</si>
  <si>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</si>
  <si>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</si>
  <si>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</si>
  <si>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</si>
  <si>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</si>
  <si>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</si>
  <si>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</si>
  <si>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</si>
  <si>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</si>
  <si>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</si>
  <si>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</si>
  <si>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</si>
  <si>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</si>
  <si>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</si>
  <si>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</si>
  <si>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</si>
  <si>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</si>
  <si>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</si>
  <si>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</si>
  <si>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</si>
  <si>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</si>
  <si>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</si>
  <si>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</si>
  <si>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</si>
  <si>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</si>
  <si>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</si>
  <si>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</si>
  <si>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</si>
  <si>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</si>
  <si>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</si>
  <si>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</si>
  <si>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</si>
  <si>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</si>
  <si>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</si>
  <si>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</si>
  <si>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</si>
  <si>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</si>
  <si>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</si>
  <si>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</si>
  <si>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</si>
  <si>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</si>
  <si>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</si>
  <si>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</si>
  <si>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</si>
  <si>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</si>
  <si>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</si>
  <si>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</si>
  <si>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</si>
  <si>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</si>
  <si>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</si>
  <si>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</si>
  <si>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</si>
  <si>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</si>
  <si>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</si>
  <si>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</si>
  <si>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</si>
  <si>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</si>
  <si>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</si>
  <si>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</si>
  <si>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</si>
  <si>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</si>
  <si>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</si>
  <si>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</si>
  <si>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</si>
  <si>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</si>
  <si>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</si>
  <si>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</si>
  <si>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</si>
  <si>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</si>
  <si>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</si>
  <si>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</si>
  <si>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</si>
  <si>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</si>
  <si>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</si>
  <si>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</si>
  <si>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</si>
  <si>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</si>
  <si>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</si>
  <si>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</si>
  <si>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</si>
  <si>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</si>
  <si>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</si>
  <si>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</si>
  <si>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</si>
  <si>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</si>
  <si>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</si>
  <si>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</si>
  <si>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</si>
  <si>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</si>
  <si>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</si>
  <si>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</si>
  <si>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</si>
  <si>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</si>
  <si>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</si>
  <si>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</si>
  <si>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</si>
  <si>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</si>
  <si>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</si>
  <si>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</si>
  <si>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</si>
  <si>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</si>
  <si>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</si>
  <si>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</si>
  <si>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</si>
  <si>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</si>
  <si>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</si>
  <si>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</si>
  <si>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</si>
  <si>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</si>
  <si>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</si>
  <si>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</si>
  <si>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</si>
  <si>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</si>
  <si>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</si>
  <si>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</si>
  <si>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</si>
  <si>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</si>
  <si>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</si>
  <si>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</si>
  <si>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</si>
  <si>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</si>
  <si>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</si>
  <si>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</si>
  <si>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</si>
  <si>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</si>
  <si>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</si>
  <si>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</si>
  <si>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</si>
  <si>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</si>
  <si>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</si>
  <si>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</si>
  <si>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</si>
  <si>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</si>
  <si>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</si>
  <si>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</si>
  <si>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</si>
  <si>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</si>
  <si>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</si>
  <si>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</si>
  <si>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</si>
  <si>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</si>
  <si>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</si>
  <si>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</si>
  <si>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</si>
  <si>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</si>
  <si>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</si>
  <si>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</si>
  <si>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</si>
  <si>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</si>
  <si>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</si>
  <si>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</si>
  <si>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</si>
  <si>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</si>
  <si>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</si>
  <si>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</si>
  <si>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</si>
  <si>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</si>
  <si>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</si>
  <si>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</si>
  <si>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</si>
  <si>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</si>
  <si>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</si>
  <si>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</si>
  <si>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</si>
  <si>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</si>
  <si>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</si>
  <si>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</si>
  <si>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</si>
  <si>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</si>
  <si>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</si>
  <si>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</si>
  <si>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</si>
  <si>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</si>
  <si>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</si>
  <si>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</si>
  <si>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</si>
  <si>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</si>
  <si>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</si>
  <si>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</si>
  <si>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</si>
  <si>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</si>
  <si>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</si>
  <si>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</si>
  <si>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</si>
  <si>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</si>
  <si>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</si>
  <si>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</si>
  <si>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</si>
  <si>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</si>
  <si>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</si>
  <si>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</si>
  <si>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</si>
  <si>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</si>
  <si>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</si>
  <si>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</si>
  <si>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</si>
  <si>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</si>
  <si>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</si>
  <si>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</si>
  <si>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</si>
  <si>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</si>
  <si>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</si>
  <si>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</si>
  <si>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</si>
  <si>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</si>
  <si>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</si>
  <si>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</si>
  <si>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</si>
  <si>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</si>
  <si>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</si>
  <si>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</si>
  <si>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</si>
  <si>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</si>
  <si>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</si>
  <si>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</si>
  <si>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</si>
  <si>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</si>
  <si>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</si>
  <si>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</si>
  <si>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</si>
  <si>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</si>
  <si>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</si>
  <si>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</si>
  <si>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</si>
  <si>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</si>
  <si>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</si>
  <si>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</si>
  <si>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</si>
  <si>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</si>
  <si>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</si>
  <si>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</si>
  <si>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</si>
  <si>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</si>
  <si>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</si>
  <si>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</si>
  <si>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</si>
  <si>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</si>
  <si>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</si>
  <si>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</si>
  <si>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</si>
  <si>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</si>
  <si>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</si>
  <si>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</si>
  <si>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</si>
  <si>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</si>
  <si>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</si>
  <si>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</si>
  <si>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</si>
  <si>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</si>
  <si>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</si>
  <si>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</si>
  <si>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</si>
  <si>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</si>
  <si>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</si>
  <si>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</si>
  <si>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</si>
  <si>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</si>
  <si>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</si>
  <si>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</si>
  <si>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</si>
  <si>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</si>
  <si>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</si>
  <si>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</si>
  <si>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</si>
  <si>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</si>
  <si>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</si>
  <si>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</si>
  <si>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</si>
  <si>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</si>
  <si>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</si>
  <si>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</si>
  <si>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</si>
  <si>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</si>
  <si>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</si>
  <si>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</si>
  <si>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</si>
  <si>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</si>
  <si>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</si>
  <si>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</si>
  <si>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</si>
  <si>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</si>
  <si>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</si>
  <si>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</si>
  <si>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</si>
  <si>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</si>
  <si>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</si>
  <si>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</si>
  <si>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</si>
  <si>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</si>
  <si>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</si>
  <si>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</si>
  <si>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</si>
  <si>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</si>
  <si>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</si>
  <si>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</si>
  <si>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</si>
  <si>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</si>
  <si>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</si>
  <si>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</si>
  <si>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</si>
  <si>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</si>
  <si>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</si>
  <si>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</si>
  <si>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</si>
  <si>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</si>
  <si>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</si>
  <si>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</si>
  <si>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</si>
  <si>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</si>
  <si>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</si>
  <si>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</si>
  <si>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</si>
  <si>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</si>
  <si>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</si>
  <si>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</si>
  <si>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</si>
  <si>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</si>
  <si>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</si>
  <si>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</si>
  <si>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</si>
  <si>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</si>
  <si>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</si>
  <si>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</si>
  <si>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</si>
  <si>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</si>
  <si>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</si>
  <si>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</si>
  <si>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</si>
  <si>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</si>
  <si>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</si>
  <si>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</si>
  <si>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</si>
  <si>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</si>
  <si>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</si>
  <si>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</si>
  <si>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</si>
  <si>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</si>
  <si>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</si>
  <si>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</si>
  <si>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</si>
  <si>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</si>
  <si>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</si>
  <si>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</si>
  <si>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</si>
  <si>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</si>
  <si>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</si>
  <si>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</si>
  <si>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</si>
  <si>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</si>
  <si>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</si>
  <si>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</si>
  <si>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</si>
  <si>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</si>
  <si>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</si>
  <si>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</si>
  <si>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</si>
  <si>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</si>
  <si>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</si>
  <si>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</si>
  <si>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</si>
  <si>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</si>
  <si>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</si>
  <si>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</si>
  <si>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</si>
  <si>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</si>
  <si>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</si>
  <si>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</si>
  <si>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</si>
  <si>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</si>
  <si>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</si>
  <si>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</si>
  <si>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</si>
  <si>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</si>
  <si>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</si>
  <si>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</si>
  <si>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</si>
  <si>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</si>
  <si>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</si>
  <si>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</si>
  <si>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</si>
  <si>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</si>
  <si>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</si>
  <si>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</si>
  <si>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</si>
  <si>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</si>
  <si>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</si>
  <si>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</si>
  <si>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</si>
  <si>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</si>
  <si>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</si>
  <si>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</si>
  <si>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</si>
  <si>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</si>
  <si>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</si>
  <si>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</si>
  <si>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</si>
  <si>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</si>
  <si>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</si>
  <si>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</si>
  <si>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</si>
  <si>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</si>
  <si>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</si>
  <si>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</si>
  <si>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</si>
  <si>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</si>
  <si>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</si>
  <si>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</si>
  <si>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</si>
  <si>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</si>
  <si>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</si>
  <si>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</si>
  <si>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</si>
  <si>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</si>
  <si>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</si>
  <si>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</si>
  <si>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</si>
  <si>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</si>
  <si>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</si>
  <si>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</si>
  <si>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</si>
  <si>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</si>
  <si>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</si>
  <si>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</si>
  <si>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</si>
  <si>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</si>
  <si>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</si>
  <si>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</si>
  <si>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</si>
  <si>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</si>
  <si>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</si>
  <si>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</si>
  <si>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</si>
  <si>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</si>
  <si>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</si>
  <si>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</si>
  <si>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</si>
  <si>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</si>
  <si>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</si>
  <si>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</si>
  <si>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</si>
  <si>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</si>
  <si>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</si>
  <si>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</si>
  <si>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</si>
  <si>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</si>
  <si>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</si>
  <si>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</si>
  <si>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</si>
  <si>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</si>
  <si>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</si>
  <si>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</si>
  <si>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</si>
  <si>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</si>
  <si>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</si>
  <si>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</si>
  <si>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</si>
  <si>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</si>
  <si>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</si>
  <si>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</si>
  <si>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</si>
  <si>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</si>
  <si>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</si>
  <si>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</si>
  <si>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</si>
  <si>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</si>
  <si>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</si>
  <si>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</si>
  <si>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</si>
  <si>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</si>
  <si>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</si>
  <si>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</si>
  <si>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</si>
  <si>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</si>
  <si>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</si>
  <si>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</si>
  <si>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</si>
  <si>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</si>
  <si>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</si>
  <si>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</si>
  <si>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</si>
  <si>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</si>
  <si>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</si>
  <si>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</si>
  <si>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</si>
  <si>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</si>
  <si>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</si>
  <si>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</si>
  <si>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</si>
  <si>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</si>
  <si>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</si>
  <si>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</si>
  <si>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</si>
  <si>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</si>
  <si>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</si>
  <si>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</si>
  <si>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</si>
  <si>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</si>
  <si>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</si>
  <si>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</si>
  <si>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</si>
  <si>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</si>
  <si>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</si>
  <si>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</si>
  <si>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</si>
  <si>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</si>
  <si>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</si>
  <si>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</si>
  <si>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</si>
  <si>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</si>
  <si>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</si>
  <si>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</si>
  <si>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</si>
  <si>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</si>
  <si>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</si>
  <si>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</si>
  <si>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</si>
  <si>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</si>
  <si>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</si>
  <si>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</si>
  <si>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</si>
  <si>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</si>
  <si>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</si>
  <si>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</si>
  <si>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</si>
  <si>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</si>
  <si>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</si>
  <si>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</si>
  <si>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</si>
  <si>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</si>
  <si>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</si>
  <si>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</si>
  <si>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</si>
  <si>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</si>
  <si>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</si>
  <si>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</si>
  <si>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</si>
  <si>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</si>
  <si>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</si>
  <si>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</si>
  <si>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</si>
  <si>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</si>
  <si>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</si>
  <si>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</si>
  <si>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</si>
  <si>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</si>
  <si>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</si>
  <si>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</si>
  <si>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</si>
  <si>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</si>
  <si>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</si>
  <si>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</si>
  <si>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</si>
  <si>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</si>
  <si>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</si>
  <si>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</si>
  <si>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</si>
  <si>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</si>
  <si>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</si>
  <si>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</si>
  <si>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</si>
  <si>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</si>
  <si>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</si>
  <si>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</si>
  <si>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</si>
  <si>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</si>
  <si>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</si>
  <si>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</si>
  <si>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</si>
  <si>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</si>
  <si>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</si>
  <si>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</si>
  <si>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</si>
  <si>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</si>
  <si>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</si>
  <si>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</si>
  <si>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</si>
  <si>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</si>
  <si>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</si>
  <si>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</si>
  <si>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</si>
  <si>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</si>
  <si>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</si>
  <si>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</si>
  <si>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</si>
  <si>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</si>
  <si>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</si>
  <si>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</si>
  <si>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</si>
  <si>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</si>
  <si>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</si>
  <si>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</si>
  <si>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</si>
  <si>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</si>
  <si>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</si>
  <si>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</si>
  <si>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</si>
  <si>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</si>
  <si>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</si>
  <si>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</si>
  <si>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</si>
  <si>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</si>
  <si>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</si>
  <si>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</si>
  <si>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</si>
  <si>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</si>
  <si>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</si>
  <si>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</si>
  <si>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</si>
  <si>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</si>
  <si>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</si>
  <si>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</si>
  <si>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</si>
  <si>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</si>
  <si>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</si>
  <si>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</si>
  <si>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</si>
  <si>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</si>
  <si>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</si>
  <si>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</si>
  <si>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</si>
  <si>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</si>
  <si>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</si>
  <si>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</si>
  <si>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</si>
  <si>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</si>
  <si>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</si>
  <si>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</si>
  <si>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</si>
  <si>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</si>
  <si>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</si>
  <si>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</si>
  <si>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</si>
  <si>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</si>
  <si>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</si>
  <si>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</si>
  <si>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</si>
  <si>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</si>
  <si>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</si>
  <si>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</si>
  <si>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</si>
  <si>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</si>
  <si>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</si>
  <si>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</si>
  <si>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</si>
  <si>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</si>
  <si>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</si>
  <si>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</si>
  <si>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</si>
  <si>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</si>
  <si>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</si>
  <si>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</si>
  <si>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</si>
  <si>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</si>
  <si>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</si>
  <si>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</si>
  <si>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</si>
  <si>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</si>
  <si>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</si>
  <si>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</si>
  <si>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</si>
  <si>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</si>
  <si>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</si>
  <si>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</si>
  <si>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</si>
  <si>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</si>
  <si>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</si>
  <si>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</si>
  <si>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</si>
  <si>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</si>
  <si>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</si>
  <si>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</si>
  <si>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</si>
  <si>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</si>
  <si>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</si>
  <si>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</si>
  <si>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</si>
  <si>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</si>
  <si>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</si>
  <si>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</si>
  <si>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</si>
  <si>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</si>
  <si>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</si>
  <si>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</si>
  <si>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</si>
  <si>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</si>
  <si>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</si>
  <si>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</si>
  <si>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</si>
  <si>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</si>
  <si>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</si>
  <si>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</si>
  <si>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</si>
  <si>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</si>
  <si>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</si>
  <si>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</si>
  <si>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</si>
  <si>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</si>
  <si>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</si>
  <si>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</si>
  <si>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</si>
  <si>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</si>
  <si>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</si>
  <si>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</si>
  <si>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</si>
  <si>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</si>
  <si>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</si>
  <si>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</si>
  <si>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</si>
  <si>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</si>
  <si>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</si>
  <si>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</si>
  <si>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</si>
  <si>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</si>
  <si>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</si>
  <si>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</si>
  <si>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</si>
  <si>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</si>
  <si>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</si>
  <si>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</si>
  <si>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</si>
  <si>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</si>
  <si>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</si>
  <si>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</si>
  <si>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</si>
  <si>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</si>
  <si>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</si>
  <si>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</si>
  <si>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</si>
  <si>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</si>
  <si>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</si>
  <si>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</si>
  <si>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</si>
  <si>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</si>
  <si>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</si>
  <si>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</si>
  <si>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</si>
  <si>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</si>
  <si>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</si>
  <si>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</si>
  <si>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</si>
  <si>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</si>
  <si>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</si>
  <si>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</si>
  <si>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</si>
  <si>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</si>
  <si>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</si>
  <si>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</si>
  <si>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</si>
  <si>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</si>
  <si>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</si>
  <si>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</si>
  <si>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</si>
  <si>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</si>
  <si>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</si>
  <si>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</si>
  <si>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</si>
  <si>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</si>
  <si>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</si>
  <si>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</si>
  <si>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</si>
  <si>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</si>
  <si>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</si>
  <si>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</si>
  <si>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</si>
  <si>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</si>
  <si>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</si>
  <si>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</si>
  <si>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</si>
  <si>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</si>
  <si>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</si>
  <si>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</si>
  <si>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</si>
  <si>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</si>
  <si>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</si>
  <si>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</si>
  <si>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</si>
  <si>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</si>
  <si>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</si>
  <si>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</si>
  <si>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</si>
  <si>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</si>
  <si>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</si>
  <si>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</si>
  <si>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</si>
  <si>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</si>
  <si>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</si>
  <si>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</si>
  <si>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</si>
  <si>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</si>
  <si>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</si>
  <si>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</si>
  <si>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</si>
  <si>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</si>
  <si>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</si>
  <si>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</si>
  <si>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</si>
  <si>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</si>
  <si>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</si>
  <si>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</si>
  <si>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</si>
  <si>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</si>
  <si>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</si>
  <si>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</si>
  <si>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</si>
  <si>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</si>
  <si>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</si>
  <si>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</si>
  <si>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</si>
  <si>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</si>
  <si>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</si>
  <si>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</si>
  <si>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</si>
  <si>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</si>
  <si>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</si>
  <si>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</si>
  <si>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</si>
  <si>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</si>
  <si>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</si>
  <si>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</si>
  <si>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</si>
  <si>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</si>
  <si>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</si>
  <si>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</si>
  <si>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</si>
  <si>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</si>
  <si>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</si>
  <si>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</si>
  <si>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</si>
  <si>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</si>
  <si>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</si>
  <si>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</si>
  <si>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</si>
  <si>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</si>
  <si>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</si>
  <si>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</si>
  <si>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</si>
  <si>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</si>
  <si>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</si>
  <si>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</si>
  <si>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</si>
  <si>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</si>
  <si>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</si>
  <si>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</si>
  <si>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</si>
  <si>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</si>
  <si>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</si>
  <si>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</si>
  <si>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</si>
  <si>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</si>
  <si>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</si>
  <si>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</si>
  <si>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</si>
  <si>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</si>
  <si>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</si>
  <si>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</si>
  <si>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</si>
  <si>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</si>
  <si>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</si>
  <si>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</si>
  <si>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</si>
  <si>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</si>
  <si>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</si>
  <si>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</si>
  <si>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</si>
  <si>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</si>
  <si>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</si>
  <si>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</si>
  <si>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</si>
  <si>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</si>
  <si>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</si>
  <si>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</si>
  <si>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</si>
  <si>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</si>
  <si>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</si>
  <si>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</si>
  <si>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</si>
  <si>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</si>
  <si>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</si>
  <si>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</si>
  <si>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</si>
  <si>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</si>
  <si>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</si>
  <si>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</si>
  <si>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</si>
  <si>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</si>
  <si>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</si>
  <si>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</si>
  <si>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</si>
  <si>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</si>
  <si>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</si>
  <si>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</si>
  <si>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</si>
  <si>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</si>
  <si>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</si>
  <si>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</si>
  <si>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</si>
  <si>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</si>
  <si>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</si>
  <si>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</si>
  <si>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</si>
  <si>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</si>
  <si>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</si>
  <si>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</si>
  <si>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</si>
  <si>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</si>
  <si>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</si>
  <si>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</si>
  <si>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</si>
  <si>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</si>
  <si>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</si>
  <si>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</si>
  <si>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</si>
  <si>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</si>
  <si>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</si>
  <si>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</si>
  <si>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</si>
  <si>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</si>
  <si>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</si>
  <si>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</si>
  <si>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</si>
  <si>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</si>
  <si>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</si>
  <si>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</si>
  <si>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</si>
  <si>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</si>
  <si>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</si>
  <si>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</si>
  <si>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</si>
  <si>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</si>
  <si>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</si>
  <si>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</si>
  <si>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</si>
  <si>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</si>
  <si>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</si>
  <si>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</si>
  <si>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</si>
  <si>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</si>
  <si>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</si>
  <si>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</si>
  <si>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</si>
  <si>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</si>
  <si>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</si>
  <si>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</si>
  <si>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</si>
  <si>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</si>
  <si>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</si>
  <si>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</si>
  <si>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</si>
  <si>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</si>
  <si>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</si>
  <si>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</si>
  <si>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</si>
  <si>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</si>
  <si>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</si>
  <si>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</si>
  <si>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</si>
  <si>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</si>
  <si>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</si>
  <si>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</si>
  <si>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</si>
  <si>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</si>
  <si>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</si>
  <si>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</si>
  <si>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</si>
  <si>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</si>
  <si>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</si>
  <si>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</si>
  <si>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</si>
  <si>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</si>
  <si>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</si>
  <si>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</si>
  <si>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</si>
  <si>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</si>
  <si>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</si>
  <si>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</si>
  <si>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</si>
  <si>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</si>
  <si>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</si>
  <si>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</si>
  <si>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</si>
  <si>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</si>
  <si>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</si>
  <si>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</si>
  <si>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</si>
  <si>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</si>
  <si>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</si>
  <si>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</si>
  <si>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</si>
  <si>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</si>
  <si>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</si>
  <si>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</si>
  <si>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</si>
  <si>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</si>
  <si>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</si>
  <si>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</si>
  <si>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</si>
  <si>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</si>
  <si>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</si>
  <si>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</si>
  <si>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</si>
  <si>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</si>
  <si>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</si>
  <si>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</si>
  <si>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</si>
  <si>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</si>
  <si>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</si>
  <si>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</si>
  <si>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</si>
  <si>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</si>
  <si>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</si>
  <si>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</si>
  <si>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</si>
  <si>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</si>
  <si>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</si>
  <si>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</si>
  <si>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</si>
  <si>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</si>
  <si>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</si>
  <si>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</si>
  <si>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</si>
  <si>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</si>
  <si>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</si>
  <si>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</si>
  <si>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</si>
  <si>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</si>
  <si>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</si>
  <si>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</si>
  <si>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</si>
  <si>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</si>
  <si>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</si>
  <si>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</si>
  <si>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</si>
  <si>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</si>
  <si>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</si>
  <si>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</si>
  <si>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</si>
  <si>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</si>
  <si>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</si>
  <si>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</si>
  <si>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</si>
  <si>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</si>
  <si>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</si>
  <si>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</si>
  <si>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</si>
  <si>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</si>
  <si>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</si>
  <si>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</si>
  <si>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</si>
  <si>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</si>
  <si>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</si>
  <si>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</si>
  <si>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</si>
  <si>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</si>
  <si>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</si>
  <si>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</si>
  <si>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</si>
  <si>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</si>
  <si>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</si>
  <si>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</si>
  <si>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</si>
  <si>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</si>
  <si>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</si>
  <si>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</si>
  <si>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</si>
  <si>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</si>
  <si>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</si>
  <si>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</si>
  <si>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</si>
  <si>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</si>
  <si>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</si>
  <si>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</si>
  <si>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</si>
  <si>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</si>
  <si>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</si>
  <si>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</si>
  <si>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</si>
  <si>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</si>
  <si>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</si>
  <si>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</si>
  <si>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</si>
  <si>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</si>
  <si>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</si>
  <si>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</si>
  <si>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</si>
  <si>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</si>
  <si>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</si>
  <si>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</si>
  <si>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</si>
  <si>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</si>
  <si>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</si>
  <si>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</si>
  <si>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</si>
  <si>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</si>
  <si>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</si>
  <si>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</si>
  <si>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</si>
  <si>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</si>
  <si>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</si>
  <si>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</si>
  <si>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</si>
  <si>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</si>
  <si>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</si>
  <si>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</si>
  <si>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</si>
  <si>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</si>
  <si>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</si>
  <si>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</si>
  <si>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</si>
  <si>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</si>
  <si>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</si>
  <si>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</si>
  <si>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</si>
  <si>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</si>
  <si>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</si>
  <si>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</si>
  <si>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</si>
  <si>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</si>
  <si>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</si>
  <si>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</si>
  <si>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</si>
  <si>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</si>
  <si>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</si>
  <si>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</si>
  <si>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</si>
  <si>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</si>
  <si>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</si>
  <si>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</si>
  <si>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</si>
  <si>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</si>
  <si>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</si>
  <si>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</si>
  <si>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</si>
  <si>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</si>
  <si>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</si>
  <si>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</si>
  <si>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</si>
  <si>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</si>
  <si>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</si>
  <si>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</si>
  <si>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</si>
  <si>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</si>
  <si>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</si>
  <si>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</si>
  <si>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</si>
  <si>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</si>
  <si>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</si>
  <si>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</si>
  <si>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</si>
  <si>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</si>
  <si>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</si>
  <si>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</si>
  <si>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</si>
  <si>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</si>
  <si>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</si>
  <si>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</si>
  <si>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</si>
  <si>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</si>
  <si>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</si>
  <si>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</si>
  <si>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</si>
  <si>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</si>
  <si>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</si>
  <si>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</si>
  <si>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</si>
  <si>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</si>
  <si>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</si>
  <si>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</si>
  <si>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</si>
  <si>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</si>
  <si>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</si>
  <si>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</si>
  <si>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</si>
  <si>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</si>
  <si>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</si>
  <si>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</si>
  <si>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</si>
  <si>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</si>
  <si>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</si>
  <si>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</si>
  <si>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</si>
  <si>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</si>
  <si>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</si>
  <si>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</si>
  <si>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</si>
  <si>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</si>
  <si>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</si>
  <si>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</si>
  <si>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</si>
  <si>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</si>
  <si>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</si>
  <si>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</si>
  <si>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</si>
  <si>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</si>
  <si>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</si>
  <si>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</si>
  <si>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</si>
  <si>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</si>
  <si>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</si>
  <si>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</si>
  <si>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</si>
  <si>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</si>
  <si>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</si>
  <si>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</si>
  <si>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</si>
  <si>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</si>
  <si>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</si>
  <si>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</si>
  <si>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</si>
  <si>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</si>
  <si>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</si>
  <si>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</si>
  <si>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</si>
  <si>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</si>
  <si>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</si>
  <si>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</si>
  <si>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</si>
  <si>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</si>
  <si>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</si>
  <si>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</si>
  <si>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</si>
  <si>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</si>
  <si>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</si>
  <si>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</si>
  <si>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</si>
  <si>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</si>
  <si>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</si>
  <si>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</si>
  <si>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</si>
  <si>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</si>
  <si>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</si>
  <si>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</si>
  <si>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</si>
  <si>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</si>
  <si>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</si>
  <si>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</si>
  <si>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</si>
  <si>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</si>
  <si>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</si>
  <si>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</si>
  <si>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</si>
  <si>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</si>
  <si>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</si>
  <si>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</si>
  <si>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</si>
  <si>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</si>
  <si>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</si>
  <si>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</si>
  <si>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</si>
  <si>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</si>
  <si>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</si>
  <si>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</si>
  <si>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</si>
  <si>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</si>
  <si>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</si>
  <si>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</si>
  <si>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</si>
  <si>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</si>
  <si>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</si>
  <si>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</si>
  <si>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</si>
  <si>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</si>
  <si>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</si>
  <si>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</si>
  <si>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</si>
  <si>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</si>
  <si>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</si>
  <si>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</si>
  <si>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</si>
  <si>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</si>
  <si>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</si>
  <si>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</si>
  <si>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</si>
  <si>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</si>
  <si>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</si>
  <si>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</si>
  <si>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</si>
  <si>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</si>
  <si>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</si>
  <si>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</si>
  <si>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</si>
  <si>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</si>
  <si>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</si>
  <si>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</si>
  <si>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</si>
  <si>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</si>
  <si>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</si>
  <si>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</si>
  <si>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</si>
  <si>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</si>
  <si>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</si>
  <si>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</si>
  <si>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</si>
  <si>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</si>
  <si>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</si>
  <si>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</si>
  <si>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</si>
  <si>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</si>
  <si>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</si>
  <si>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</si>
  <si>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</si>
  <si>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</si>
  <si>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</si>
  <si>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</si>
  <si>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</si>
  <si>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</si>
  <si>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</si>
  <si>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</si>
  <si>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</si>
  <si>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</si>
  <si>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</si>
  <si>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</si>
  <si>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</si>
  <si>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</si>
  <si>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</si>
  <si>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</si>
  <si>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</si>
  <si>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</si>
  <si>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</si>
  <si>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</si>
  <si>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</si>
  <si>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</si>
  <si>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</si>
  <si>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</si>
  <si>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</si>
  <si>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</si>
  <si>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</si>
  <si>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</si>
  <si>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</si>
  <si>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</si>
  <si>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</si>
  <si>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</si>
  <si>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</si>
  <si>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</si>
  <si>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</si>
  <si>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</si>
  <si>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</si>
  <si>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</si>
  <si>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</si>
  <si>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</si>
  <si>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</si>
  <si>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</si>
  <si>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</si>
  <si>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</si>
  <si>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</si>
  <si>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</si>
  <si>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</si>
  <si>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</si>
  <si>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</si>
  <si>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</si>
  <si>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</si>
  <si>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</si>
  <si>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</si>
  <si>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</si>
  <si>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</si>
  <si>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</si>
  <si>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</si>
  <si>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</si>
  <si>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</si>
  <si>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</si>
  <si>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</si>
  <si>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</si>
  <si>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</si>
  <si>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</si>
  <si>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</si>
  <si>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</si>
  <si>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</si>
  <si>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</si>
  <si>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</si>
  <si>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</si>
  <si>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</si>
  <si>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</si>
  <si>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</si>
  <si>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</si>
  <si>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</si>
  <si>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</si>
  <si>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</si>
  <si>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</si>
  <si>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</si>
  <si>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</si>
  <si>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</si>
  <si>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</si>
  <si>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</si>
  <si>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</si>
  <si>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</si>
  <si>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</si>
  <si>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</si>
  <si>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</si>
  <si>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</si>
  <si>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</si>
  <si>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</si>
  <si>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</si>
  <si>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</si>
  <si>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</si>
  <si>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</si>
  <si>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</si>
  <si>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</si>
  <si>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</si>
  <si>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</si>
  <si>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</si>
  <si>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</si>
  <si>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</si>
  <si>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</si>
  <si>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</si>
  <si>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</si>
  <si>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</si>
  <si>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</si>
  <si>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</si>
  <si>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</si>
  <si>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</si>
  <si>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</si>
  <si>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</si>
  <si>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</si>
  <si>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</si>
  <si>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</si>
  <si>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</si>
  <si>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</si>
  <si>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</si>
  <si>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</si>
  <si>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</si>
  <si>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</si>
  <si>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</si>
  <si>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</si>
  <si>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</si>
  <si>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</si>
  <si>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</si>
  <si>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</si>
  <si>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</si>
  <si>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</si>
  <si>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</si>
  <si>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</si>
  <si>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</si>
  <si>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</si>
  <si>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</si>
  <si>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</si>
  <si>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</si>
  <si>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</si>
  <si>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</si>
  <si>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</si>
  <si>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</si>
  <si>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</si>
  <si>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</si>
  <si>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</si>
  <si>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</si>
  <si>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</si>
  <si>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</si>
  <si>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</si>
  <si>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</si>
  <si>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</si>
  <si>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</si>
  <si>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</si>
  <si>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</si>
  <si>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</si>
  <si>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</si>
  <si>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</si>
  <si>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</si>
  <si>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</si>
  <si>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</si>
  <si>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</si>
  <si>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</si>
  <si>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</si>
  <si>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</si>
  <si>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</si>
  <si>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</si>
  <si>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</si>
  <si>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</si>
  <si>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</si>
  <si>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</si>
  <si>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</si>
  <si>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</si>
  <si>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</si>
  <si>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</si>
  <si>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</si>
  <si>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</si>
  <si>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</si>
  <si>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</si>
  <si>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</si>
  <si>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</si>
  <si>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</si>
  <si>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</si>
  <si>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</si>
  <si>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</si>
  <si>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</si>
  <si>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</si>
  <si>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</si>
  <si>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</si>
  <si>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</si>
  <si>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</si>
  <si>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</si>
  <si>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</si>
  <si>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</si>
  <si>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</si>
  <si>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</si>
  <si>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</si>
  <si>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</si>
  <si>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</si>
  <si>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</si>
  <si>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</si>
  <si>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</si>
  <si>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</si>
  <si>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</si>
  <si>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</si>
  <si>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</si>
  <si>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</si>
  <si>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</si>
  <si>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</si>
  <si>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</si>
  <si>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</si>
  <si>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</si>
  <si>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</si>
  <si>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</si>
  <si>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</si>
  <si>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</si>
  <si>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</si>
  <si>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</si>
  <si>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</si>
  <si>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</si>
  <si>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</si>
  <si>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</si>
  <si>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</si>
  <si>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</si>
  <si>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</si>
  <si>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</si>
  <si>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</si>
  <si>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</si>
  <si>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</si>
  <si>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</si>
  <si>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</si>
  <si>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</si>
  <si>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</si>
  <si>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</si>
  <si>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</si>
  <si>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</si>
  <si>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</si>
  <si>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</si>
  <si>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</si>
  <si>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</si>
  <si>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</si>
  <si>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</si>
  <si>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</si>
  <si>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</si>
  <si>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</si>
  <si>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</si>
  <si>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</si>
  <si>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</si>
  <si>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</si>
  <si>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</si>
  <si>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</si>
  <si>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</si>
  <si>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</si>
  <si>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</si>
  <si>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</si>
  <si>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</si>
  <si>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</si>
  <si>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</si>
  <si>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</si>
  <si>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</si>
  <si>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</si>
  <si>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</si>
  <si>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</si>
  <si>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</si>
  <si>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</si>
  <si>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</si>
  <si>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</si>
  <si>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</si>
  <si>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</si>
  <si>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</si>
  <si>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</si>
  <si>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</si>
  <si>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</si>
  <si>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</si>
  <si>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</si>
  <si>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</si>
  <si>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</si>
  <si>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</si>
  <si>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</si>
  <si>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</si>
  <si>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</si>
  <si>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</si>
  <si>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</si>
  <si>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</si>
  <si>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</si>
  <si>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</si>
  <si>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</si>
  <si>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</si>
  <si>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</si>
  <si>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</si>
  <si>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</si>
  <si>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</si>
  <si>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</si>
  <si>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</si>
  <si>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</si>
  <si>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</si>
  <si>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</si>
  <si>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</si>
  <si>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</si>
  <si>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</si>
  <si>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</si>
  <si>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</si>
  <si>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</si>
  <si>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</si>
  <si>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</si>
  <si>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</si>
  <si>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</si>
  <si>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</si>
  <si>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</si>
  <si>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</si>
  <si>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</si>
  <si>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</si>
  <si>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</si>
  <si>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</si>
  <si>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</si>
  <si>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</si>
  <si>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</si>
  <si>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</si>
  <si>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</si>
  <si>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</si>
  <si>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</si>
  <si>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</si>
  <si>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</si>
  <si>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</si>
  <si>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</si>
  <si>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</si>
  <si>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</si>
  <si>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</si>
  <si>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</si>
  <si>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</si>
  <si>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</si>
  <si>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</si>
  <si>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</si>
  <si>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</si>
  <si>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</si>
  <si>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</si>
  <si>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</si>
  <si>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</si>
  <si>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</si>
  <si>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</si>
  <si>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</si>
  <si>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</si>
  <si>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</si>
  <si>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</si>
  <si>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</si>
  <si>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</si>
  <si>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</si>
  <si>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</si>
  <si>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</si>
  <si>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</si>
  <si>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</si>
  <si>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</si>
  <si>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</si>
  <si>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</si>
  <si>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</si>
  <si>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</si>
  <si>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</si>
  <si>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</si>
  <si>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</si>
  <si>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</si>
  <si>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</si>
  <si>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</si>
  <si>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</si>
  <si>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</si>
  <si>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</si>
  <si>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</si>
  <si>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</si>
  <si>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</si>
  <si>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</si>
  <si>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</si>
  <si>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</si>
  <si>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</si>
  <si>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</si>
  <si>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</si>
  <si>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</si>
  <si>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</si>
  <si>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</si>
  <si>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</si>
  <si>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</si>
  <si>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</si>
  <si>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</si>
  <si>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</si>
  <si>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</si>
  <si>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</si>
  <si>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</si>
  <si>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</si>
  <si>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</si>
  <si>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</si>
  <si>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</si>
  <si>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</si>
  <si>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</si>
  <si>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</si>
  <si>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</si>
  <si>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</si>
  <si>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</si>
  <si>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</si>
  <si>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</si>
  <si>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</si>
  <si>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</si>
  <si>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</si>
  <si>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</si>
  <si>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</si>
  <si>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</si>
  <si>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</si>
  <si>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</si>
  <si>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</si>
  <si>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</si>
  <si>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</si>
  <si>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</si>
  <si>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</si>
  <si>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</si>
  <si>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</si>
  <si>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</si>
  <si>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</si>
  <si>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</si>
  <si>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</si>
  <si>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</si>
  <si>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</si>
  <si>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</si>
  <si>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</si>
  <si>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</si>
  <si>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</si>
  <si>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</si>
  <si>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</si>
  <si>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</si>
  <si>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</si>
  <si>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</si>
  <si>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</si>
  <si>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</si>
  <si>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</si>
  <si>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</si>
  <si>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</si>
  <si>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</si>
  <si>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</si>
  <si>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</si>
  <si>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</si>
  <si>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</si>
  <si>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</si>
  <si>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</si>
  <si>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</si>
  <si>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</si>
  <si>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</si>
  <si>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</si>
  <si>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</si>
  <si>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</si>
  <si>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</si>
  <si>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</si>
  <si>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</si>
  <si>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</si>
  <si>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</si>
  <si>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</si>
  <si>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</si>
  <si>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</si>
  <si>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</si>
  <si>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</si>
  <si>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</si>
  <si>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</si>
  <si>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</si>
  <si>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</si>
  <si>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</si>
  <si>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</si>
  <si>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</si>
  <si>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</si>
  <si>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</si>
  <si>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</si>
  <si>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</si>
  <si>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</si>
  <si>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</si>
  <si>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</si>
  <si>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</si>
  <si>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</si>
  <si>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</si>
  <si>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</si>
  <si>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</si>
  <si>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</si>
  <si>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</si>
  <si>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</si>
  <si>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</si>
  <si>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</si>
  <si>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</si>
  <si>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</si>
  <si>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</si>
  <si>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</si>
  <si>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</si>
  <si>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</si>
  <si>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</si>
  <si>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</si>
  <si>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</si>
  <si>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</si>
  <si>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</si>
  <si>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</si>
  <si>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</si>
  <si>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</si>
  <si>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</si>
  <si>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</si>
  <si>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</si>
  <si>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</si>
  <si>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</si>
  <si>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</si>
  <si>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</si>
  <si>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</si>
  <si>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</si>
  <si>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</si>
  <si>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</si>
  <si>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</si>
  <si>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</si>
  <si>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</si>
  <si>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</si>
  <si>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</si>
  <si>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</si>
  <si>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</si>
  <si>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</si>
  <si>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</si>
  <si>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</si>
  <si>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</si>
  <si>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</si>
  <si>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</si>
  <si>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</si>
  <si>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</si>
  <si>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</si>
  <si>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</si>
  <si>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</si>
  <si>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</si>
  <si>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</si>
  <si>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</si>
  <si>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</si>
  <si>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</si>
  <si>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</si>
  <si>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</si>
  <si>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</si>
  <si>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</si>
  <si>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</si>
  <si>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</si>
  <si>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</si>
  <si>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</si>
  <si>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</si>
  <si>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</si>
  <si>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</si>
  <si>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</si>
  <si>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</si>
  <si>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</si>
  <si>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</si>
  <si>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</si>
  <si>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</si>
  <si>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</si>
  <si>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</si>
  <si>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</si>
  <si>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</si>
  <si>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</si>
  <si>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</si>
  <si>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</si>
  <si>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</si>
  <si>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</si>
  <si>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</si>
  <si>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</si>
  <si>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</si>
  <si>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</si>
  <si>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</si>
  <si>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</si>
  <si>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</si>
  <si>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</si>
  <si>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</si>
  <si>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</si>
  <si>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</si>
  <si>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</si>
  <si>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</si>
  <si>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</si>
  <si>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</si>
  <si>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</si>
  <si>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</si>
  <si>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</si>
  <si>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</si>
  <si>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</si>
  <si>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</si>
  <si>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</si>
  <si>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</si>
  <si>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</si>
  <si>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</si>
  <si>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</si>
  <si>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</si>
  <si>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</si>
  <si>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</si>
  <si>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</si>
  <si>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</si>
  <si>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</si>
  <si>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</si>
  <si>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</si>
  <si>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</si>
  <si>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</si>
  <si>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</si>
  <si>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</si>
  <si>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</si>
  <si>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</si>
  <si>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</si>
  <si>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</si>
  <si>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</si>
  <si>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</si>
  <si>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</si>
  <si>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</si>
  <si>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</si>
  <si>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</si>
  <si>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</si>
  <si>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</si>
  <si>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</si>
  <si>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</si>
  <si>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</si>
  <si>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</si>
  <si>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</si>
  <si>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</si>
  <si>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</si>
  <si>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</si>
  <si>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</si>
  <si>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</si>
  <si>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</si>
  <si>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</si>
  <si>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</si>
  <si>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</si>
  <si>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</si>
  <si>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</si>
  <si>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</si>
  <si>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</si>
  <si>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</si>
  <si>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</si>
  <si>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</si>
  <si>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</si>
  <si>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</si>
  <si>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</si>
  <si>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</si>
  <si>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</si>
  <si>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</si>
  <si>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</si>
  <si>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</si>
  <si>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</si>
  <si>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</si>
  <si>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</si>
  <si>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</si>
  <si>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</si>
  <si>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</si>
  <si>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</si>
  <si>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</si>
  <si>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</si>
  <si>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</si>
  <si>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</si>
  <si>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</si>
  <si>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</si>
  <si>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</si>
  <si>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</si>
  <si>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</si>
  <si>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</si>
  <si>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</si>
  <si>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</si>
  <si>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</si>
  <si>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</si>
  <si>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</si>
  <si>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</si>
  <si>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</si>
  <si>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</si>
  <si>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</si>
  <si>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</si>
  <si>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</si>
  <si>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</si>
  <si>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</si>
  <si>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</si>
  <si>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</si>
  <si>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</si>
  <si>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</si>
  <si>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</si>
  <si>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</si>
  <si>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</si>
  <si>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</si>
  <si>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</si>
  <si>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</si>
  <si>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</si>
  <si>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</si>
  <si>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</si>
  <si>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</si>
  <si>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</si>
  <si>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</si>
  <si>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</si>
  <si>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</si>
  <si>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</si>
  <si>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</si>
  <si>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</si>
  <si>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</si>
  <si>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</si>
  <si>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</si>
  <si>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</si>
  <si>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</si>
  <si>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</si>
  <si>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</si>
  <si>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</si>
  <si>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</si>
  <si>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</si>
  <si>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</si>
  <si>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</si>
  <si>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</si>
  <si>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</si>
  <si>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</si>
  <si>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</si>
  <si>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</si>
  <si>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</si>
  <si>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</si>
  <si>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</si>
  <si>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</si>
  <si>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</si>
  <si>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</si>
  <si>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</si>
  <si>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</si>
  <si>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</si>
  <si>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</si>
  <si>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</si>
  <si>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</si>
  <si>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</si>
  <si>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</si>
  <si>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</si>
  <si>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</si>
  <si>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</si>
  <si>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</si>
  <si>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</si>
  <si>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</si>
  <si>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</si>
  <si>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</si>
  <si>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</si>
  <si>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</si>
  <si>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</si>
  <si>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</si>
  <si>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</si>
  <si>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</si>
  <si>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</si>
  <si>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</si>
  <si>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</si>
  <si>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</si>
  <si>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</si>
  <si>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</si>
  <si>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</si>
  <si>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</si>
  <si>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</si>
  <si>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</si>
  <si>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</si>
  <si>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</si>
  <si>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</si>
  <si>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</si>
  <si>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</si>
  <si>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</si>
  <si>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</si>
  <si>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</si>
  <si>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</si>
  <si>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</si>
  <si>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</si>
  <si>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</si>
  <si>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</si>
  <si>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</si>
  <si>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</si>
  <si>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</si>
  <si>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</si>
  <si>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</si>
  <si>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</si>
  <si>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</si>
  <si>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</si>
  <si>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</si>
  <si>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</si>
  <si>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</si>
  <si>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</si>
  <si>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</si>
  <si>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</si>
  <si>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</si>
  <si>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</si>
  <si>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</si>
  <si>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</si>
  <si>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</si>
  <si>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</si>
  <si>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</si>
  <si>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</si>
  <si>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</si>
  <si>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</si>
  <si>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</si>
  <si>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</si>
  <si>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</si>
  <si>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</si>
  <si>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</si>
  <si>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</si>
  <si>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</si>
  <si>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</si>
  <si>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</si>
  <si>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</si>
  <si>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</si>
  <si>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</si>
  <si>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</si>
  <si>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</si>
  <si>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</si>
  <si>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</si>
  <si>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</si>
  <si>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</si>
  <si>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</si>
  <si>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</si>
  <si>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</si>
  <si>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</si>
  <si>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</si>
  <si>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</si>
  <si>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</si>
  <si>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</si>
  <si>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</si>
  <si>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</si>
  <si>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</si>
  <si>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</si>
  <si>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</si>
  <si>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</si>
  <si>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</si>
  <si>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</si>
  <si>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</si>
  <si>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</si>
  <si>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</si>
  <si>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</si>
  <si>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</si>
  <si>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</si>
  <si>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</si>
  <si>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</si>
  <si>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</si>
  <si>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</si>
  <si>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</si>
  <si>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</si>
  <si>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</si>
  <si>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</si>
  <si>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</si>
  <si>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</si>
  <si>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</si>
  <si>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</si>
  <si>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</si>
  <si>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</si>
  <si>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</si>
  <si>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</si>
  <si>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</si>
  <si>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</si>
  <si>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</si>
  <si>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</si>
  <si>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</si>
  <si>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</si>
  <si>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</si>
  <si>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</si>
  <si>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</si>
  <si>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</si>
  <si>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</si>
  <si>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</si>
  <si>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</si>
  <si>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</si>
  <si>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</si>
  <si>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</si>
  <si>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</si>
  <si>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</si>
  <si>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</si>
  <si>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</si>
  <si>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</si>
  <si>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</si>
  <si>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</si>
  <si>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</si>
  <si>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</si>
  <si>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</si>
  <si>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</si>
  <si>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</si>
  <si>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</si>
  <si>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</si>
  <si>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</si>
  <si>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</si>
  <si>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</si>
  <si>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</si>
  <si>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</si>
  <si>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</si>
  <si>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</si>
  <si>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</si>
  <si>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</si>
  <si>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</si>
  <si>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</si>
  <si>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</si>
  <si>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</si>
  <si>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</si>
  <si>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</si>
  <si>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</si>
  <si>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</si>
  <si>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</si>
  <si>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</si>
  <si>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</si>
  <si>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</si>
  <si>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</si>
  <si>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</si>
  <si>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</si>
  <si>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</si>
  <si>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</si>
  <si>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</si>
  <si>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</si>
  <si>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</si>
  <si>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</si>
  <si>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</si>
  <si>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</si>
  <si>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</si>
  <si>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</si>
  <si>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</si>
  <si>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</si>
  <si>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</si>
  <si>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</si>
  <si>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</si>
  <si>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</si>
  <si>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</si>
  <si>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</si>
  <si>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</si>
  <si>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</si>
  <si>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</si>
  <si>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</si>
  <si>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</si>
  <si>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</si>
  <si>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</si>
  <si>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</si>
  <si>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</si>
  <si>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</si>
  <si>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</si>
  <si>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</si>
  <si>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</si>
  <si>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</si>
  <si>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</si>
  <si>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</si>
  <si>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</si>
  <si>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</si>
  <si>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</si>
  <si>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</si>
  <si>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</si>
  <si>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</si>
  <si>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</si>
  <si>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</si>
  <si>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</si>
  <si>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</si>
  <si>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</si>
  <si>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</si>
  <si>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</si>
  <si>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</si>
  <si>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</si>
  <si>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</si>
  <si>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</si>
  <si>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</si>
  <si>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</si>
  <si>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</si>
  <si>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</si>
  <si>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</si>
  <si>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</si>
  <si>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</si>
  <si>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</si>
  <si>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</si>
  <si>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</si>
  <si>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</si>
  <si>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</si>
  <si>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</si>
  <si>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</si>
  <si>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</si>
  <si>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</si>
  <si>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</si>
  <si>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</si>
  <si>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</si>
  <si>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</si>
  <si>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</si>
  <si>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</si>
  <si>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</si>
  <si>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</si>
  <si>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</si>
  <si>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</si>
  <si>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</si>
  <si>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</si>
  <si>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</si>
  <si>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</si>
  <si>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</si>
  <si>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</si>
  <si>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</si>
  <si>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</si>
  <si>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</si>
  <si>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</si>
  <si>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</si>
  <si>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</si>
  <si>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</si>
  <si>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</si>
  <si>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</si>
  <si>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</si>
  <si>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</si>
  <si>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</si>
  <si>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</si>
  <si>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</si>
  <si>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</si>
  <si>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</si>
  <si>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</si>
  <si>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</si>
  <si>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</si>
  <si>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</si>
  <si>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</si>
  <si>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</si>
  <si>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</si>
  <si>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</si>
  <si>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</si>
  <si>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</si>
  <si>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</si>
  <si>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</si>
  <si>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</si>
  <si>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</si>
  <si>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</si>
  <si>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</si>
  <si>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</si>
  <si>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</si>
  <si>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</si>
  <si>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</si>
  <si>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</si>
  <si>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</si>
  <si>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</si>
  <si>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</si>
  <si>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</si>
  <si>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</si>
  <si>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</si>
  <si>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</si>
  <si>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</si>
  <si>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</si>
  <si>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</si>
  <si>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</si>
  <si>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</si>
  <si>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</si>
  <si>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</si>
  <si>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</si>
  <si>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</si>
  <si>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</si>
  <si>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</si>
  <si>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</si>
  <si>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</si>
  <si>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</si>
  <si>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</si>
  <si>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</si>
  <si>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</si>
  <si>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</si>
  <si>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</si>
  <si>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</si>
  <si>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</si>
  <si>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</si>
  <si>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</si>
  <si>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</si>
  <si>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</si>
  <si>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</si>
  <si>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</si>
  <si>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</si>
  <si>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</si>
  <si>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</si>
  <si>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</si>
  <si>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</si>
  <si>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</si>
  <si>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</si>
  <si>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</si>
  <si>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</si>
  <si>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</si>
  <si>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</si>
  <si>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</si>
  <si>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</si>
  <si>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</si>
  <si>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</si>
  <si>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</si>
  <si>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</si>
  <si>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</si>
  <si>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</si>
  <si>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</si>
  <si>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</si>
  <si>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</si>
  <si>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</si>
  <si>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</si>
  <si>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</si>
  <si>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</si>
  <si>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</si>
  <si>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</si>
  <si>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</si>
  <si>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</si>
  <si>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</si>
  <si>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</si>
  <si>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</si>
  <si>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</si>
  <si>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</si>
  <si>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</si>
  <si>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</si>
  <si>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</si>
  <si>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</si>
  <si>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</si>
  <si>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</si>
  <si>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</si>
  <si>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</si>
  <si>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</si>
  <si>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</si>
  <si>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</si>
  <si>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</si>
  <si>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</si>
  <si>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</si>
  <si>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</si>
  <si>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</si>
  <si>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</si>
  <si>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</si>
  <si>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</si>
  <si>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</si>
  <si>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</si>
  <si>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</si>
  <si>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</si>
  <si>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</si>
  <si>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</si>
  <si>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</si>
  <si>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</si>
  <si>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</si>
  <si>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</si>
  <si>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</si>
  <si>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</si>
  <si>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</si>
  <si>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</si>
  <si>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</si>
  <si>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</si>
  <si>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</si>
  <si>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</si>
  <si>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</si>
  <si>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</si>
  <si>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</si>
  <si>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</si>
  <si>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</si>
  <si>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</si>
  <si>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</si>
  <si>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</si>
  <si>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</si>
  <si>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</si>
  <si>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</si>
  <si>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</si>
  <si>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</si>
  <si>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</si>
  <si>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</si>
  <si>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</si>
  <si>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</si>
  <si>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</si>
  <si>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</si>
  <si>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</si>
  <si>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</si>
  <si>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</si>
  <si>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</si>
  <si>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</si>
  <si>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</si>
  <si>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</si>
  <si>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</si>
  <si>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</si>
  <si>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</si>
  <si>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</si>
  <si>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</si>
  <si>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</si>
  <si>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</si>
  <si>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</si>
  <si>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</si>
  <si>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</si>
  <si>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</si>
  <si>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</si>
  <si>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</si>
  <si>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</si>
  <si>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</si>
  <si>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</si>
  <si>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</si>
  <si>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</si>
  <si>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</si>
  <si>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</si>
  <si>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</si>
  <si>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</si>
  <si>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</si>
  <si>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</si>
  <si>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</si>
  <si>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</si>
  <si>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</si>
  <si>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</si>
  <si>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</si>
  <si>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</si>
  <si>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</si>
  <si>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</si>
  <si>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</si>
  <si>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</si>
  <si>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</si>
  <si>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</si>
  <si>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</si>
  <si>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</si>
  <si>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</si>
  <si>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</si>
  <si>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</si>
  <si>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</si>
  <si>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</si>
  <si>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</si>
  <si>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</si>
  <si>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</si>
  <si>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</si>
  <si>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</si>
  <si>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</si>
  <si>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</si>
  <si>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</si>
  <si>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</si>
  <si>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</si>
  <si>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</si>
  <si>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</si>
  <si>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</si>
  <si>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</si>
  <si>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</si>
  <si>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</si>
  <si>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</si>
  <si>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</si>
  <si>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</si>
  <si>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</si>
  <si>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</si>
  <si>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</si>
  <si>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</si>
  <si>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</si>
  <si>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</si>
  <si>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</si>
  <si>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</si>
  <si>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</si>
  <si>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</si>
  <si>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</si>
  <si>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</si>
  <si>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</si>
  <si>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</si>
  <si>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</si>
  <si>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</si>
  <si>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</si>
  <si>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</si>
  <si>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</si>
  <si>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</si>
  <si>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</si>
  <si>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</si>
  <si>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</si>
  <si>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</si>
  <si>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</si>
  <si>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</si>
  <si>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</si>
  <si>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</si>
  <si>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</si>
  <si>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</si>
  <si>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</si>
  <si>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</si>
  <si>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</si>
  <si>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</si>
  <si>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</si>
  <si>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</si>
  <si>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</si>
  <si>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</si>
  <si>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</si>
  <si>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</si>
  <si>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</si>
  <si>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</si>
  <si>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</si>
  <si>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</si>
  <si>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</si>
  <si>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</si>
  <si>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</si>
  <si>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</si>
  <si>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</si>
  <si>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</si>
  <si>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</si>
  <si>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</si>
  <si>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</si>
  <si>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</si>
  <si>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</si>
  <si>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</si>
  <si>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</si>
  <si>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</si>
  <si>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</si>
  <si>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</si>
  <si>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</si>
  <si>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</si>
  <si>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</si>
  <si>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</si>
  <si>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</si>
  <si>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</si>
  <si>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</si>
  <si>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</si>
  <si>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</si>
  <si>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</si>
  <si>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</si>
  <si>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</si>
  <si>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</si>
  <si>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</si>
  <si>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</si>
  <si>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</si>
  <si>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</si>
  <si>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</si>
  <si>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</si>
  <si>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</si>
  <si>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</si>
  <si>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</si>
  <si>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</si>
  <si>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</si>
  <si>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</si>
  <si>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</si>
  <si>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</si>
  <si>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</si>
  <si>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</si>
  <si>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</si>
  <si>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</si>
  <si>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</si>
  <si>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</si>
  <si>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</si>
  <si>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</si>
  <si>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</si>
  <si>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</si>
  <si>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</si>
  <si>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</si>
  <si>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</si>
  <si>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</si>
  <si>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</si>
  <si>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</si>
  <si>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</si>
  <si>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</si>
  <si>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</si>
  <si>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</si>
  <si>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</si>
  <si>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</si>
  <si>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</si>
  <si>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</si>
  <si>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</si>
  <si>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</si>
  <si>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</si>
  <si>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</si>
  <si>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</si>
  <si>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</si>
  <si>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</si>
  <si>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</si>
  <si>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</si>
  <si>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</si>
  <si>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</si>
  <si>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</si>
  <si>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</si>
  <si>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</si>
  <si>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</si>
  <si>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</si>
  <si>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</si>
  <si>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</si>
  <si>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</si>
  <si>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</si>
  <si>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</si>
  <si>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</si>
  <si>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</si>
  <si>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</si>
  <si>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</si>
  <si>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</si>
  <si>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</si>
  <si>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</si>
  <si>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</si>
  <si>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</si>
  <si>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</si>
  <si>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</si>
  <si>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</si>
  <si>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</si>
  <si>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</si>
  <si>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</si>
  <si>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</si>
  <si>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</si>
  <si>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</si>
  <si>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</si>
  <si>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</si>
  <si>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</si>
  <si>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</si>
  <si>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</si>
  <si>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</si>
  <si>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</si>
  <si>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</si>
  <si>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</si>
  <si>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</si>
  <si>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</si>
  <si>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</si>
  <si>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</si>
  <si>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</si>
  <si>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</si>
  <si>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</si>
  <si>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</si>
  <si>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</si>
  <si>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</si>
  <si>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</si>
  <si>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</si>
  <si>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</si>
  <si>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</si>
  <si>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</si>
  <si>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</si>
  <si>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</si>
  <si>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</si>
  <si>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</si>
  <si>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</si>
  <si>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</si>
  <si>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</si>
  <si>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</si>
  <si>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</si>
  <si>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</si>
  <si>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</si>
  <si>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</si>
  <si>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</si>
  <si>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</si>
  <si>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</si>
  <si>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</si>
  <si>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</si>
  <si>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</si>
  <si>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</si>
  <si>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</si>
  <si>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</si>
  <si>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</si>
  <si>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</si>
  <si>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</si>
  <si>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</si>
  <si>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</si>
  <si>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</si>
  <si>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</si>
  <si>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</si>
  <si>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</si>
  <si>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</si>
  <si>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</si>
  <si>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</si>
  <si>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</si>
  <si>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</si>
  <si>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</si>
  <si>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</si>
  <si>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</si>
  <si>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</si>
  <si>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</si>
  <si>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</si>
  <si>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</si>
  <si>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</si>
  <si>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</si>
  <si>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</si>
  <si>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</si>
  <si>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</si>
  <si>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</si>
  <si>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</si>
  <si>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</si>
  <si>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</si>
  <si>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</si>
  <si>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</si>
  <si>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</si>
  <si>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</si>
  <si>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</si>
  <si>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</si>
  <si>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</si>
  <si>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</si>
  <si>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</si>
  <si>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</si>
  <si>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</si>
  <si>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</si>
  <si>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</si>
  <si>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</si>
  <si>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</si>
  <si>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</si>
  <si>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</si>
  <si>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</si>
  <si>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</si>
  <si>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</si>
  <si>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</si>
  <si>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</si>
  <si>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</si>
  <si>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</si>
  <si>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</si>
  <si>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</si>
  <si>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</si>
  <si>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</si>
  <si>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</si>
  <si>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</si>
  <si>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</si>
  <si>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</si>
  <si>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</si>
  <si>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</si>
  <si>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</si>
  <si>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</si>
  <si>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</si>
  <si>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</si>
  <si>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</si>
  <si>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</si>
  <si>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</si>
  <si>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</si>
  <si>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</si>
  <si>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</si>
  <si>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</si>
  <si>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</si>
  <si>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</si>
  <si>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</si>
  <si>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</si>
  <si>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</si>
  <si>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</si>
  <si>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</si>
  <si>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</si>
  <si>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</si>
  <si>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</si>
  <si>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</si>
  <si>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</si>
  <si>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</si>
  <si>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</si>
  <si>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</si>
  <si>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</si>
  <si>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</si>
  <si>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</si>
  <si>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</si>
  <si>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</si>
  <si>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</si>
  <si>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</si>
  <si>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</si>
  <si>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</si>
  <si>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</si>
  <si>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</si>
  <si>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</si>
  <si>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</si>
  <si>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</si>
  <si>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</si>
  <si>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</si>
  <si>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</si>
  <si>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</si>
  <si>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</si>
  <si>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</si>
  <si>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</si>
  <si>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</si>
  <si>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</si>
  <si>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</si>
  <si>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</si>
  <si>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</si>
  <si>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</si>
  <si>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</si>
  <si>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</si>
  <si>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</si>
  <si>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</si>
  <si>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</si>
  <si>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</si>
  <si>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</si>
  <si>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</si>
  <si>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</si>
  <si>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</si>
  <si>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</si>
  <si>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</si>
  <si>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</si>
  <si>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</si>
  <si>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</si>
  <si>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</si>
  <si>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</si>
  <si>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</si>
  <si>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</si>
  <si>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</si>
  <si>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</si>
  <si>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</si>
  <si>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</si>
  <si>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</si>
  <si>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</si>
  <si>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</si>
  <si>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</si>
  <si>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</si>
  <si>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</si>
  <si>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</si>
  <si>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</si>
  <si>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</si>
  <si>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</si>
  <si>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</si>
  <si>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</si>
  <si>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</si>
  <si>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</si>
  <si>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</si>
  <si>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</si>
  <si>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</si>
  <si>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</si>
  <si>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</si>
  <si>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</si>
  <si>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</si>
  <si>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</si>
  <si>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</si>
  <si>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</si>
  <si>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</si>
  <si>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</si>
  <si>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</si>
  <si>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</si>
  <si>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</si>
  <si>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</si>
  <si>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</si>
  <si>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</si>
  <si>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</si>
  <si>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</si>
  <si>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</si>
  <si>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</si>
  <si>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</si>
  <si>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</si>
  <si>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</si>
  <si>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</si>
  <si>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</si>
  <si>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</si>
  <si>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</si>
  <si>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</si>
  <si>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</si>
  <si>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</si>
  <si>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</si>
  <si>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</si>
  <si>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</si>
  <si>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</si>
  <si>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</si>
  <si>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</si>
  <si>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</si>
  <si>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</si>
  <si>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</si>
  <si>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</si>
  <si>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</si>
  <si>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</si>
  <si>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</si>
  <si>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</si>
  <si>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</si>
  <si>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</si>
  <si>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</si>
  <si>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</si>
  <si>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</si>
  <si>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</si>
  <si>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</si>
  <si>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</si>
  <si>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</si>
  <si>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</si>
  <si>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</si>
  <si>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</si>
  <si>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</si>
  <si>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</si>
  <si>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</si>
  <si>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</si>
  <si>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</si>
  <si>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</si>
  <si>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</si>
  <si>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</si>
  <si>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</si>
  <si>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</si>
  <si>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</si>
  <si>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</si>
  <si>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</si>
  <si>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</si>
  <si>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</si>
  <si>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</si>
  <si>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</si>
  <si>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</si>
  <si>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</si>
  <si>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</si>
  <si>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</si>
  <si>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</si>
  <si>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</si>
  <si>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</si>
  <si>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</si>
  <si>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</si>
  <si>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</si>
  <si>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</si>
  <si>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</si>
  <si>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</si>
  <si>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</si>
  <si>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</si>
  <si>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</si>
  <si>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</si>
  <si>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</si>
  <si>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</si>
  <si>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</si>
  <si>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</si>
  <si>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</si>
  <si>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</si>
  <si>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</si>
  <si>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</si>
  <si>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</si>
  <si>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</si>
  <si>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</si>
  <si>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</si>
  <si>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</si>
  <si>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</si>
  <si>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</si>
  <si>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</si>
  <si>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</si>
  <si>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</si>
  <si>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</si>
  <si>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</si>
  <si>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</si>
  <si>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</si>
  <si>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</si>
  <si>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</si>
  <si>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</si>
  <si>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</si>
  <si>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</si>
  <si>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</si>
  <si>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</si>
  <si>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</si>
  <si>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</si>
  <si>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</si>
  <si>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</si>
  <si>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</si>
  <si>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</si>
  <si>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</si>
  <si>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</si>
  <si>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</si>
  <si>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</si>
  <si>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</si>
  <si>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</si>
  <si>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</si>
  <si>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</si>
  <si>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</si>
  <si>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</si>
  <si>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</si>
  <si>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</si>
  <si>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</si>
  <si>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</si>
  <si>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</si>
  <si>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</si>
  <si>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</si>
  <si>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</si>
  <si>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</si>
  <si>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</si>
  <si>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</si>
  <si>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</si>
  <si>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</si>
  <si>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</si>
  <si>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</si>
  <si>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</si>
  <si>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</si>
  <si>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</si>
  <si>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</si>
  <si>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</si>
  <si>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</si>
  <si>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</si>
  <si>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</si>
  <si>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</si>
  <si>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</si>
  <si>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</si>
  <si>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</si>
  <si>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</si>
  <si>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</si>
  <si>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</si>
  <si>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</si>
  <si>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</si>
  <si>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</si>
  <si>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</si>
  <si>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</si>
  <si>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</si>
  <si>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</si>
  <si>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</si>
  <si>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</si>
  <si>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</si>
  <si>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</si>
  <si>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</si>
  <si>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</si>
  <si>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</si>
  <si>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</si>
  <si>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</si>
  <si>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</si>
  <si>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</si>
  <si>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</si>
  <si>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</si>
  <si>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</si>
  <si>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</si>
  <si>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</si>
  <si>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</si>
  <si>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</si>
  <si>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</si>
  <si>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</si>
  <si>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</si>
  <si>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</si>
  <si>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</si>
  <si>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</si>
  <si>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</si>
  <si>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</si>
  <si>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</si>
  <si>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</si>
  <si>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</si>
  <si>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</si>
  <si>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</si>
  <si>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</si>
  <si>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</si>
  <si>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</si>
  <si>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</si>
  <si>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</si>
  <si>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</si>
  <si>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</si>
  <si>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</si>
  <si>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</si>
  <si>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</si>
  <si>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</si>
  <si>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</si>
  <si>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</si>
  <si>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</si>
  <si>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</si>
  <si>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</si>
  <si>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</si>
  <si>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</si>
  <si>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</si>
  <si>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</si>
  <si>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</si>
  <si>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</si>
  <si>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</si>
  <si>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</si>
  <si>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</si>
  <si>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</si>
  <si>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</si>
  <si>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</si>
  <si>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</si>
  <si>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</si>
  <si>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</si>
  <si>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</si>
  <si>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</si>
  <si>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</si>
  <si>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</si>
  <si>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</si>
  <si>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</si>
  <si>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</si>
  <si>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</si>
  <si>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</si>
  <si>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</si>
  <si>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</si>
  <si>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</si>
  <si>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</si>
  <si>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</si>
  <si>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</si>
  <si>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</si>
  <si>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</si>
  <si>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</si>
  <si>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</si>
  <si>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</si>
  <si>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</si>
  <si>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</si>
  <si>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</si>
  <si>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</si>
  <si>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</si>
  <si>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</si>
  <si>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</si>
  <si>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</si>
  <si>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</si>
  <si>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</si>
  <si>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</si>
  <si>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</si>
  <si>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</si>
  <si>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</si>
  <si>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</si>
  <si>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</si>
  <si>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</si>
  <si>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</si>
  <si>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</si>
  <si>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</si>
  <si>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</si>
  <si>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</si>
  <si>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</si>
  <si>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</si>
  <si>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</si>
  <si>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</si>
  <si>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</si>
  <si>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</si>
  <si>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</si>
  <si>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</si>
  <si>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</si>
  <si>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</si>
  <si>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</si>
  <si>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</si>
  <si>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</si>
  <si>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</si>
  <si>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</si>
  <si>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</si>
  <si>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</si>
  <si>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</si>
  <si>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</si>
  <si>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</si>
  <si>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</si>
  <si>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</si>
  <si>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</si>
  <si>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</si>
  <si>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</si>
  <si>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</si>
  <si>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</si>
  <si>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</si>
  <si>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</si>
  <si>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</si>
  <si>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</si>
  <si>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</si>
  <si>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</si>
  <si>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</si>
  <si>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</si>
  <si>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</si>
  <si>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</si>
  <si>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</si>
  <si>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</si>
  <si>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</si>
  <si>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</si>
  <si>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</si>
  <si>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</si>
  <si>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</si>
  <si>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</si>
  <si>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</si>
  <si>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</si>
  <si>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</si>
  <si>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</si>
  <si>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</si>
  <si>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</si>
  <si>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</si>
  <si>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</si>
  <si>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</si>
  <si>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</si>
  <si>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</si>
  <si>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</si>
  <si>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</si>
  <si>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</si>
  <si>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</si>
  <si>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</si>
  <si>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</si>
  <si>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</si>
  <si>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</si>
  <si>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</si>
  <si>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</si>
  <si>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</si>
  <si>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</si>
  <si>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</si>
  <si>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</si>
  <si>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</si>
  <si>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</si>
  <si>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</si>
  <si>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</si>
  <si>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</si>
  <si>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</si>
  <si>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</si>
  <si>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</si>
  <si>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</si>
  <si>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</si>
  <si>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</si>
  <si>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</si>
  <si>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</si>
  <si>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</si>
  <si>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</si>
  <si>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</si>
  <si>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</si>
  <si>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</si>
  <si>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</si>
  <si>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</si>
  <si>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</si>
  <si>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</si>
  <si>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</si>
  <si>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</si>
  <si>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</si>
  <si>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</si>
  <si>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</si>
  <si>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</si>
  <si>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</si>
  <si>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</si>
  <si>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</si>
  <si>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</si>
  <si>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</si>
  <si>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</si>
  <si>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</si>
  <si>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</si>
  <si>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</si>
  <si>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</si>
  <si>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</si>
  <si>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</si>
  <si>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</si>
  <si>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</si>
  <si>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</si>
  <si>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</si>
  <si>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</si>
  <si>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</si>
  <si>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</si>
  <si>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</si>
  <si>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</si>
  <si>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</si>
  <si>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</si>
  <si>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</si>
  <si>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</si>
  <si>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</si>
  <si>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</si>
  <si>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</si>
  <si>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</si>
  <si>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</si>
  <si>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</si>
  <si>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</si>
  <si>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</si>
  <si>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</si>
  <si>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</si>
  <si>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</si>
  <si>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</si>
  <si>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</si>
  <si>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</si>
  <si>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</si>
  <si>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</si>
  <si>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</si>
  <si>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</si>
  <si>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</si>
  <si>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</si>
  <si>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</si>
  <si>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</si>
  <si>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</si>
  <si>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</si>
  <si>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</si>
  <si>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</si>
  <si>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</si>
  <si>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</si>
  <si>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</si>
  <si>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</si>
  <si>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</si>
  <si>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</si>
  <si>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</si>
  <si>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</si>
  <si>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</si>
  <si>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</si>
  <si>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</si>
  <si>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</si>
  <si>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</si>
  <si>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</si>
  <si>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</si>
  <si>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</si>
  <si>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</si>
  <si>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</si>
  <si>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</si>
  <si>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</si>
  <si>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</si>
  <si>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</si>
  <si>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</si>
  <si>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</si>
  <si>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</si>
  <si>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</si>
  <si>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</si>
  <si>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</si>
  <si>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</si>
  <si>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</si>
  <si>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</si>
  <si>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</si>
  <si>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</si>
  <si>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</si>
  <si>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</si>
  <si>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</si>
  <si>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</si>
  <si>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</si>
  <si>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</si>
  <si>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</si>
  <si>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</si>
  <si>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</si>
  <si>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</si>
  <si>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</si>
  <si>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</si>
  <si>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</si>
  <si>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</si>
  <si>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</si>
  <si>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</si>
  <si>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</si>
  <si>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</si>
  <si>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</si>
  <si>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</si>
  <si>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</si>
  <si>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</si>
  <si>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</si>
  <si>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</si>
  <si>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</si>
  <si>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</si>
  <si>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</si>
  <si>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</si>
  <si>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</si>
  <si>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</si>
  <si>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</si>
  <si>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</si>
  <si>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</si>
  <si>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</si>
  <si>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</si>
  <si>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</si>
  <si>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</si>
  <si>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</si>
  <si>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</si>
  <si>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</si>
  <si>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</si>
  <si>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</si>
  <si>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</si>
  <si>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</si>
  <si>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</si>
  <si>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</si>
  <si>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</si>
  <si>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</si>
  <si>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</si>
  <si>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</si>
  <si>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</si>
  <si>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</si>
  <si>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</si>
  <si>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</si>
  <si>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</si>
  <si>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</si>
  <si>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</si>
  <si>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</si>
  <si>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</si>
  <si>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</si>
  <si>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</si>
  <si>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</si>
  <si>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</si>
  <si>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</si>
  <si>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</si>
  <si>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</si>
  <si>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</si>
  <si>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</si>
  <si>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</si>
  <si>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</si>
  <si>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</si>
  <si>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</si>
  <si>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</si>
  <si>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</si>
  <si>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</si>
  <si>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</si>
  <si>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</si>
  <si>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</si>
  <si>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</si>
  <si>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</si>
  <si>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</si>
  <si>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</si>
  <si>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</si>
  <si>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</si>
  <si>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</si>
  <si>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</si>
  <si>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</si>
  <si>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</si>
  <si>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</si>
  <si>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</si>
  <si>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</si>
  <si>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</si>
  <si>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</si>
  <si>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</si>
  <si>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</si>
  <si>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</si>
  <si>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</si>
  <si>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</si>
  <si>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</si>
  <si>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</si>
  <si>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</si>
  <si>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</si>
  <si>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</si>
  <si>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</si>
  <si>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</si>
  <si>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</si>
  <si>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</si>
  <si>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</si>
  <si>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</si>
  <si>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</si>
  <si>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</si>
  <si>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</si>
  <si>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</si>
  <si>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</si>
  <si>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</si>
  <si>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</si>
  <si>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</si>
  <si>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</si>
  <si>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</si>
  <si>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</si>
  <si>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</si>
  <si>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</si>
  <si>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</si>
  <si>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</si>
  <si>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</si>
  <si>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</si>
  <si>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</si>
  <si>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</si>
  <si>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</si>
  <si>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</si>
  <si>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</si>
  <si>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</si>
  <si>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</si>
  <si>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</si>
  <si>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</si>
  <si>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</si>
  <si>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</si>
  <si>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</si>
  <si>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</si>
  <si>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</si>
  <si>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</si>
  <si>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</si>
  <si>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</si>
  <si>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</si>
  <si>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</si>
  <si>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</si>
  <si>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</si>
  <si>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</si>
  <si>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</si>
  <si>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</si>
  <si>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</si>
  <si>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</si>
  <si>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</si>
  <si>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</si>
  <si>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</si>
  <si>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</si>
  <si>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</si>
  <si>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</si>
  <si>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</si>
  <si>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</si>
  <si>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</si>
  <si>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</si>
  <si>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</si>
  <si>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</si>
  <si>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</si>
  <si>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</si>
  <si>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</si>
  <si>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</si>
  <si>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</si>
  <si>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</si>
  <si>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</si>
  <si>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</si>
  <si>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</si>
  <si>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</si>
  <si>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</si>
  <si>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</si>
  <si>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</si>
  <si>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</si>
  <si>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</si>
  <si>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</si>
  <si>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</si>
  <si>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</si>
  <si>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</si>
  <si>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</si>
  <si>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</si>
  <si>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</si>
  <si>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</si>
  <si>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</si>
  <si>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</si>
  <si>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</si>
  <si>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</si>
  <si>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</si>
  <si>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</si>
  <si>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</si>
  <si>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</si>
  <si>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</si>
  <si>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</si>
  <si>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</si>
  <si>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</si>
  <si>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</si>
  <si>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</si>
  <si>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</si>
  <si>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</si>
  <si>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</si>
  <si>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</si>
  <si>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</si>
  <si>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</si>
  <si>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</si>
  <si>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</si>
  <si>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</si>
  <si>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</si>
  <si>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</si>
  <si>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</si>
  <si>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</si>
  <si>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</si>
  <si>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</si>
  <si>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</si>
  <si>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</si>
  <si>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</si>
  <si>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</si>
  <si>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</si>
  <si>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</si>
  <si>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</si>
  <si>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</si>
  <si>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</si>
  <si>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</si>
  <si>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</si>
  <si>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</si>
  <si>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</si>
  <si>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</si>
  <si>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</si>
  <si>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</si>
  <si>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</si>
  <si>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</si>
  <si>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</si>
  <si>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</si>
  <si>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</si>
  <si>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</si>
  <si>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</si>
  <si>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</si>
  <si>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</si>
  <si>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</si>
  <si>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</si>
  <si>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</si>
  <si>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</si>
  <si>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</si>
  <si>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</si>
  <si>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</si>
  <si>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</si>
  <si>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</si>
  <si>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</si>
  <si>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</si>
  <si>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</si>
  <si>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</si>
  <si>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</si>
  <si>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</si>
  <si>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</si>
  <si>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</si>
  <si>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</si>
  <si>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</si>
  <si>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</si>
  <si>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</si>
  <si>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</si>
  <si>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</si>
  <si>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</si>
  <si>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</si>
  <si>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</si>
  <si>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</si>
  <si>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</si>
  <si>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</si>
  <si>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</si>
  <si>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</si>
  <si>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</si>
  <si>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</si>
  <si>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</si>
  <si>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</si>
  <si>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</si>
  <si>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</si>
  <si>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</si>
  <si>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</si>
  <si>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</si>
  <si>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</si>
  <si>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</si>
  <si>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</si>
  <si>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</si>
  <si>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</si>
  <si>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</si>
  <si>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</si>
  <si>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</si>
  <si>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</si>
  <si>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</si>
  <si>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</si>
  <si>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</si>
  <si>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</si>
  <si>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</si>
  <si>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</si>
  <si>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</si>
  <si>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</si>
  <si>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</si>
  <si>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</si>
  <si>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</si>
  <si>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</si>
  <si>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</si>
  <si>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</si>
  <si>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</si>
  <si>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</si>
  <si>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</si>
  <si>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</si>
  <si>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</si>
  <si>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</si>
  <si>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</si>
  <si>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</si>
  <si>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</si>
  <si>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</si>
  <si>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</si>
  <si>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</si>
  <si>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</si>
  <si>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</si>
  <si>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</si>
  <si>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</si>
  <si>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</si>
  <si>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</si>
  <si>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</si>
  <si>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</si>
  <si>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</si>
  <si>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</si>
  <si>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</si>
  <si>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</si>
  <si>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</si>
  <si>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</si>
  <si>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</si>
  <si>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</si>
  <si>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</si>
  <si>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</si>
  <si>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</si>
  <si>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</si>
  <si>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</si>
  <si>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</si>
  <si>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</si>
  <si>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</si>
  <si>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</si>
  <si>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</si>
  <si>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</si>
  <si>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</si>
  <si>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</si>
  <si>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</si>
  <si>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</si>
  <si>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</si>
  <si>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</si>
  <si>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</si>
  <si>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</si>
  <si>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</si>
  <si>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</si>
  <si>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</si>
  <si>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</si>
  <si>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</si>
  <si>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</si>
  <si>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</si>
  <si>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</si>
  <si>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</si>
  <si>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</si>
  <si>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</si>
  <si>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</si>
  <si>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</si>
  <si>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</si>
  <si>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</si>
  <si>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</si>
  <si>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</si>
  <si>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</si>
  <si>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</si>
  <si>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</si>
  <si>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</si>
  <si>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</si>
  <si>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</si>
  <si>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</si>
  <si>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</si>
  <si>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</si>
  <si>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</si>
  <si>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</si>
  <si>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</si>
  <si>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</si>
  <si>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</si>
  <si>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</si>
  <si>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</si>
  <si>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</si>
  <si>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</si>
  <si>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</si>
  <si>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</si>
  <si>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</si>
  <si>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</si>
  <si>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</si>
  <si>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</si>
  <si>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</si>
  <si>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</si>
  <si>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</si>
  <si>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</si>
  <si>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</si>
  <si>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</si>
  <si>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</si>
  <si>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</si>
  <si>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</si>
  <si>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</si>
  <si>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</si>
  <si>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</si>
  <si>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</si>
  <si>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</si>
  <si>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</si>
  <si>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</si>
  <si>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</si>
  <si>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</si>
  <si>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</si>
  <si>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</si>
  <si>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</si>
  <si>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</si>
  <si>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</si>
  <si>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</si>
  <si>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</si>
  <si>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</si>
  <si>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</si>
  <si>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</si>
  <si>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</si>
  <si>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</si>
  <si>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</si>
  <si>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</si>
  <si>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</si>
  <si>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</si>
  <si>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</si>
  <si>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</si>
  <si>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</si>
  <si>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</si>
  <si>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</si>
  <si>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</si>
  <si>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</si>
  <si>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</si>
  <si>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</si>
  <si>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</si>
  <si>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</si>
  <si>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</si>
  <si>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</si>
  <si>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</si>
  <si>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</si>
  <si>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</si>
  <si>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</si>
  <si>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</si>
  <si>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</si>
  <si>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</si>
  <si>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</si>
  <si>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</si>
  <si>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</si>
  <si>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</si>
  <si>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</si>
  <si>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</si>
  <si>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</si>
  <si>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</si>
  <si>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</si>
  <si>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</si>
  <si>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</si>
  <si>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</si>
  <si>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</si>
  <si>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</si>
  <si>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</si>
  <si>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</si>
  <si>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</si>
  <si>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</si>
  <si>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</si>
  <si>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</si>
  <si>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</si>
  <si>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</si>
  <si>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</si>
  <si>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</si>
  <si>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</si>
  <si>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</si>
  <si>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</si>
  <si>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</si>
  <si>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</si>
  <si>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</si>
  <si>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</si>
  <si>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</si>
  <si>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</si>
  <si>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</si>
  <si>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</si>
  <si>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</si>
  <si>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</si>
  <si>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</si>
  <si>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</si>
  <si>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</si>
  <si>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</si>
  <si>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</si>
  <si>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</si>
  <si>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</si>
  <si>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</si>
  <si>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</si>
  <si>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</si>
  <si>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</si>
  <si>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</si>
  <si>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</si>
  <si>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</si>
  <si>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</si>
  <si>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</si>
  <si>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</si>
  <si>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</si>
  <si>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</si>
  <si>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</si>
  <si>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</si>
  <si>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</si>
  <si>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</si>
  <si>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</si>
  <si>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</si>
  <si>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</si>
  <si>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</si>
  <si>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</si>
  <si>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</si>
  <si>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</si>
  <si>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</si>
  <si>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</si>
  <si>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</si>
  <si>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</si>
  <si>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</si>
  <si>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</si>
  <si>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</si>
  <si>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</si>
  <si>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</si>
  <si>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</si>
  <si>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</si>
  <si>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</si>
  <si>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</si>
  <si>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</si>
  <si>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</si>
  <si>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</si>
  <si>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</si>
  <si>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</si>
  <si>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</si>
  <si>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</si>
  <si>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</si>
  <si>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</si>
  <si>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</si>
  <si>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</si>
  <si>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</si>
  <si>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</si>
  <si>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</si>
  <si>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</si>
  <si>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</si>
  <si>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</si>
  <si>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</si>
  <si>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</si>
  <si>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</si>
  <si>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</si>
  <si>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</si>
  <si>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</si>
  <si>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</si>
  <si>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</si>
  <si>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</si>
  <si>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</si>
  <si>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</si>
  <si>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</si>
  <si>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</si>
  <si>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</si>
  <si>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</si>
  <si>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</si>
  <si>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</si>
  <si>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</si>
  <si>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</si>
  <si>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</si>
  <si>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</si>
  <si>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</si>
  <si>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</si>
  <si>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</si>
  <si>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</si>
  <si>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</si>
  <si>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</si>
  <si>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</si>
  <si>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</si>
  <si>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</si>
  <si>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</si>
  <si>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</si>
  <si>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</si>
  <si>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</si>
  <si>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</si>
  <si>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</si>
  <si>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</si>
  <si>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</si>
  <si>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</si>
  <si>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</si>
  <si>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</si>
  <si>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</si>
  <si>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</si>
  <si>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</si>
  <si>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</si>
  <si>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</si>
  <si>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</si>
  <si>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</si>
  <si>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</si>
  <si>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</si>
  <si>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</si>
  <si>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</si>
  <si>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</si>
  <si>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</si>
  <si>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</si>
  <si>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</si>
  <si>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</si>
  <si>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</si>
  <si>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</si>
  <si>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</si>
  <si>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</si>
  <si>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</si>
  <si>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</si>
  <si>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</si>
  <si>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</si>
  <si>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</si>
  <si>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</si>
  <si>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</si>
  <si>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</si>
  <si>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</si>
  <si>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</si>
  <si>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</si>
  <si>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</si>
  <si>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</si>
  <si>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</si>
  <si>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</si>
  <si>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</si>
  <si>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</si>
  <si>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</si>
  <si>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</si>
  <si>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</si>
  <si>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</si>
  <si>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</si>
  <si>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</si>
  <si>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</si>
  <si>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</si>
  <si>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</si>
  <si>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</si>
  <si>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</si>
  <si>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</si>
  <si>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</si>
  <si>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</si>
  <si>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</si>
  <si>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</si>
  <si>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</si>
  <si>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</si>
  <si>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</si>
  <si>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</si>
  <si>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</si>
  <si>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</si>
  <si>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</si>
  <si>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</si>
  <si>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</si>
  <si>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</si>
  <si>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</si>
  <si>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</si>
  <si>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</si>
  <si>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</si>
  <si>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</si>
  <si>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</si>
  <si>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</si>
  <si>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</si>
  <si>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</si>
  <si>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</si>
  <si>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</si>
  <si>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</si>
  <si>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</si>
  <si>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</si>
  <si>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</si>
  <si>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</si>
  <si>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</si>
  <si>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</si>
  <si>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</si>
  <si>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</si>
  <si>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</si>
  <si>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</si>
  <si>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</si>
  <si>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</si>
  <si>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</si>
  <si>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</si>
  <si>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</si>
  <si>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</si>
  <si>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</si>
  <si>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</si>
  <si>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</si>
  <si>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</si>
  <si>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</si>
  <si>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</si>
  <si>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</si>
  <si>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</si>
  <si>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</si>
  <si>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</si>
  <si>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</si>
  <si>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</si>
  <si>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</si>
  <si>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</si>
  <si>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</si>
  <si>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</si>
  <si>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</si>
  <si>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</si>
  <si>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</si>
  <si>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</si>
  <si>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</si>
  <si>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</si>
  <si>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</si>
  <si>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</si>
  <si>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</si>
  <si>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</si>
  <si>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</si>
  <si>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</si>
  <si>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</si>
  <si>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</si>
  <si>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</si>
  <si>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</si>
  <si>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</si>
  <si>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</si>
  <si>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</si>
  <si>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</si>
  <si>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</si>
  <si>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</si>
  <si>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</si>
  <si>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</si>
  <si>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</si>
  <si>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</si>
  <si>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</si>
  <si>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</si>
  <si>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</si>
  <si>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</si>
  <si>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</si>
  <si>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</si>
  <si>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</si>
  <si>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</si>
  <si>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</si>
  <si>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</si>
  <si>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</si>
  <si>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</si>
  <si>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</si>
  <si>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</si>
  <si>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</si>
  <si>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</si>
  <si>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</si>
  <si>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</si>
  <si>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</si>
  <si>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</si>
  <si>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</si>
  <si>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</si>
  <si>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</si>
  <si>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</si>
  <si>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</si>
  <si>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</si>
  <si>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</si>
  <si>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</si>
  <si>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</si>
  <si>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</si>
  <si>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</si>
  <si>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</si>
  <si>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</si>
  <si>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</si>
  <si>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</si>
  <si>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</si>
  <si>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</si>
  <si>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</si>
  <si>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</si>
  <si>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</si>
  <si>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</si>
  <si>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</si>
  <si>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</si>
  <si>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</si>
  <si>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</si>
  <si>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</si>
  <si>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</si>
  <si>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</si>
  <si>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</si>
  <si>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</si>
  <si>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</si>
  <si>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</si>
  <si>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</si>
  <si>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</si>
  <si>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</si>
  <si>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</si>
  <si>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</si>
  <si>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</si>
  <si>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</si>
  <si>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</si>
  <si>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</si>
  <si>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</si>
  <si>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</si>
  <si>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</si>
  <si>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</si>
  <si>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</si>
  <si>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</si>
  <si>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</si>
  <si>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</si>
  <si>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</si>
  <si>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</si>
  <si>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</si>
  <si>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</si>
  <si>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</si>
  <si>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</si>
  <si>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</si>
  <si>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</si>
  <si>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</si>
  <si>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</si>
  <si>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</si>
  <si>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</si>
  <si>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</si>
  <si>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</si>
  <si>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</si>
  <si>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</si>
  <si>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</si>
  <si>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</si>
  <si>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</si>
  <si>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</si>
  <si>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</si>
  <si>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</si>
  <si>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</si>
  <si>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</si>
  <si>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</si>
  <si>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</si>
  <si>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</si>
  <si>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</si>
  <si>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</si>
  <si>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</si>
  <si>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</si>
  <si>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</si>
  <si>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</si>
  <si>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</si>
  <si>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</si>
  <si>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</si>
  <si>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</si>
  <si>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</si>
  <si>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</si>
  <si>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</si>
  <si>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</si>
  <si>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</si>
  <si>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</si>
  <si>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</si>
  <si>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</si>
  <si>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</si>
  <si>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</si>
  <si>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</si>
  <si>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</si>
  <si>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</si>
  <si>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</si>
  <si>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</si>
  <si>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</si>
  <si>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</si>
  <si>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</si>
  <si>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</si>
  <si>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</si>
  <si>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</si>
  <si>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</si>
  <si>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</si>
  <si>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</si>
  <si>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</si>
  <si>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</si>
  <si>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</si>
  <si>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</si>
  <si>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</si>
  <si>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</si>
  <si>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</si>
  <si>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</si>
  <si>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</si>
  <si>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</si>
  <si>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</si>
  <si>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</si>
  <si>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</si>
  <si>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</si>
  <si>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</si>
  <si>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</si>
  <si>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</si>
  <si>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</si>
  <si>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</si>
  <si>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</si>
  <si>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</si>
  <si>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</si>
  <si>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</si>
  <si>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</si>
  <si>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</si>
  <si>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</si>
  <si>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</si>
  <si>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</si>
  <si>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</si>
  <si>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</si>
  <si>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</si>
  <si>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</si>
  <si>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</si>
  <si>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</si>
  <si>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</si>
  <si>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</si>
  <si>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</si>
  <si>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</si>
  <si>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</si>
  <si>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</si>
  <si>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</si>
  <si>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</si>
  <si>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</si>
  <si>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</si>
  <si>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</si>
  <si>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</si>
  <si>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</si>
  <si>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</si>
  <si>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</si>
  <si>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</si>
  <si>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</si>
  <si>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</si>
  <si>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</si>
  <si>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</si>
  <si>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</si>
  <si>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</si>
  <si>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</si>
  <si>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</si>
  <si>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</si>
  <si>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</si>
  <si>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</si>
  <si>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</si>
  <si>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</si>
  <si>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</si>
  <si>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</si>
  <si>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</si>
  <si>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</si>
  <si>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</si>
  <si>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</si>
  <si>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</si>
  <si>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</si>
  <si>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</si>
  <si>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</si>
  <si>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</si>
  <si>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</si>
  <si>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</si>
  <si>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</si>
  <si>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</si>
  <si>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</si>
  <si>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</si>
  <si>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</si>
  <si>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</si>
  <si>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</si>
  <si>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</si>
  <si>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</si>
  <si>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</si>
  <si>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</si>
  <si>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</si>
  <si>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</si>
  <si>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</si>
  <si>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</si>
  <si>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</si>
  <si>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</si>
  <si>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</si>
  <si>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</si>
  <si>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</si>
  <si>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</si>
  <si>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</si>
  <si>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</si>
  <si>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</si>
  <si>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</si>
  <si>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</si>
  <si>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</si>
  <si>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</si>
  <si>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</si>
  <si>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</si>
  <si>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</si>
  <si>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</si>
  <si>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</si>
  <si>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</si>
  <si>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</si>
  <si>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</si>
  <si>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</si>
  <si>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</si>
  <si>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</si>
  <si>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</si>
  <si>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</si>
  <si>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</si>
  <si>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</si>
  <si>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</si>
  <si>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</si>
  <si>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</si>
  <si>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</si>
  <si>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</si>
  <si>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</si>
  <si>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</si>
  <si>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</si>
  <si>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</si>
  <si>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</si>
  <si>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</si>
  <si>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</si>
  <si>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</si>
  <si>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</si>
  <si>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</si>
  <si>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</si>
  <si>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</si>
  <si>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</si>
  <si>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</si>
  <si>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</si>
  <si>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</si>
  <si>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</si>
  <si>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</si>
  <si>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</si>
  <si>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</si>
  <si>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</si>
  <si>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</si>
  <si>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</si>
  <si>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</si>
  <si>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</si>
  <si>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</si>
  <si>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</si>
  <si>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</si>
  <si>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</si>
  <si>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</si>
  <si>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</si>
  <si>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</si>
  <si>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</si>
  <si>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</si>
  <si>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</si>
  <si>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</si>
  <si>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</si>
  <si>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</si>
  <si>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</si>
  <si>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</si>
  <si>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</si>
  <si>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</si>
  <si>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</si>
  <si>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</si>
  <si>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</si>
  <si>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</si>
  <si>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</si>
  <si>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</si>
  <si>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</si>
  <si>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</si>
  <si>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</si>
  <si>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</si>
  <si>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</si>
  <si>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</si>
  <si>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</si>
  <si>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</si>
  <si>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</si>
  <si>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</si>
  <si>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</si>
  <si>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</si>
  <si>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</si>
  <si>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</si>
  <si>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</si>
  <si>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</si>
  <si>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</si>
  <si>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</si>
  <si>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</si>
  <si>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</si>
  <si>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</si>
  <si>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</si>
  <si>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</si>
  <si>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</si>
  <si>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</si>
  <si>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</si>
  <si>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</si>
  <si>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</si>
  <si>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</si>
  <si>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</si>
  <si>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</si>
  <si>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</si>
  <si>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</si>
  <si>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</si>
  <si>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</si>
  <si>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</si>
  <si>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</si>
  <si>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</si>
  <si>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</si>
  <si>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</si>
  <si>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</si>
  <si>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</si>
  <si>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</si>
  <si>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</si>
  <si>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</si>
  <si>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</si>
  <si>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</si>
  <si>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</si>
  <si>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</si>
  <si>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</si>
  <si>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</si>
  <si>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</si>
  <si>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</si>
  <si>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</si>
  <si>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</si>
  <si>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</si>
  <si>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</si>
  <si>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</si>
  <si>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</si>
  <si>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</si>
  <si>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</si>
  <si>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</si>
  <si>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</si>
  <si>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</si>
  <si>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</si>
  <si>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</si>
  <si>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</si>
  <si>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</si>
  <si>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</si>
  <si>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</si>
  <si>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</si>
  <si>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</si>
  <si>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</si>
  <si>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</si>
  <si>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</si>
  <si>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</si>
  <si>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</si>
  <si>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</si>
  <si>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</si>
  <si>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</si>
  <si>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</si>
  <si>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</si>
  <si>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</si>
  <si>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</si>
  <si>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</si>
  <si>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</si>
  <si>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</si>
  <si>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</si>
  <si>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</si>
  <si>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</si>
  <si>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</si>
  <si>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</si>
  <si>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</si>
  <si>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</si>
  <si>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</si>
  <si>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</si>
  <si>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</si>
  <si>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</si>
  <si>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</si>
  <si>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</si>
  <si>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</si>
  <si>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</si>
  <si>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</si>
  <si>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</si>
  <si>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</si>
  <si>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</si>
  <si>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</si>
  <si>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</si>
  <si>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</si>
  <si>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</si>
  <si>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</si>
  <si>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</si>
  <si>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</si>
  <si>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</si>
  <si>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</si>
  <si>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</si>
  <si>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</si>
  <si>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</si>
  <si>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</si>
  <si>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</si>
  <si>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</si>
  <si>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</si>
  <si>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</si>
  <si>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</si>
  <si>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</si>
  <si>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</si>
  <si>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</si>
  <si>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</si>
  <si>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</si>
  <si>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</si>
  <si>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</si>
  <si>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</si>
  <si>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</si>
  <si>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</si>
  <si>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</si>
  <si>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</si>
  <si>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</si>
  <si>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</si>
  <si>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</si>
  <si>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</si>
  <si>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</si>
  <si>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</si>
  <si>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</si>
  <si>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</si>
  <si>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</si>
  <si>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</si>
  <si>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</si>
  <si>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</si>
  <si>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</si>
  <si>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</si>
  <si>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</si>
  <si>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</si>
  <si>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</si>
  <si>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</si>
  <si>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</si>
  <si>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</si>
  <si>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</si>
  <si>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</si>
  <si>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</si>
  <si>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</si>
  <si>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</si>
  <si>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</si>
  <si>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</si>
  <si>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</si>
  <si>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</si>
  <si>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</si>
  <si>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</si>
  <si>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</si>
  <si>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</si>
  <si>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</si>
  <si>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</si>
  <si>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</si>
  <si>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</si>
  <si>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</si>
  <si>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</si>
  <si>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</si>
  <si>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</si>
  <si>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</si>
  <si>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</si>
  <si>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</si>
  <si>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</si>
  <si>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</si>
  <si>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</si>
  <si>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</si>
  <si>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</si>
  <si>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</si>
  <si>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</si>
  <si>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</si>
  <si>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</si>
  <si>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</si>
  <si>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</si>
  <si>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</si>
  <si>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</si>
  <si>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</si>
  <si>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</si>
  <si>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</si>
  <si>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</si>
  <si>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</si>
  <si>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</si>
  <si>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</si>
  <si>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</si>
  <si>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</si>
  <si>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</si>
  <si>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</si>
  <si>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</si>
  <si>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</si>
  <si>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</si>
  <si>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</si>
  <si>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</si>
  <si>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</si>
  <si>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</si>
  <si>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</si>
  <si>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</si>
  <si>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</si>
  <si>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</si>
  <si>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</si>
  <si>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</si>
  <si>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</si>
  <si>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</si>
  <si>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</si>
  <si>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</si>
  <si>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</si>
  <si>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</si>
  <si>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</si>
  <si>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</si>
  <si>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</si>
  <si>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</si>
  <si>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</si>
  <si>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</si>
  <si>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</si>
  <si>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</si>
  <si>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</si>
  <si>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</si>
  <si>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</si>
  <si>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</si>
  <si>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</si>
  <si>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</si>
  <si>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</si>
  <si>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</si>
  <si>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</si>
  <si>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</si>
  <si>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</si>
  <si>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</si>
  <si>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</si>
  <si>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</si>
  <si>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</si>
  <si>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</si>
  <si>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</si>
  <si>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</si>
  <si>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</si>
  <si>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</si>
  <si>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</si>
  <si>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</si>
  <si>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</si>
  <si>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</si>
  <si>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</si>
  <si>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</si>
  <si>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</si>
  <si>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</si>
  <si>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</si>
  <si>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</si>
  <si>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</si>
  <si>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</si>
  <si>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</si>
  <si>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</si>
  <si>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</si>
  <si>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</si>
  <si>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</si>
  <si>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</si>
  <si>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</si>
  <si>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</si>
  <si>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</si>
  <si>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</si>
  <si>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</si>
  <si>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</si>
  <si>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</si>
  <si>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</si>
  <si>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</si>
  <si>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</si>
  <si>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</si>
  <si>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</si>
  <si>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</si>
  <si>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</si>
  <si>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</si>
  <si>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</si>
  <si>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</si>
  <si>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</si>
  <si>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</si>
  <si>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</si>
  <si>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</si>
  <si>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</si>
  <si>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</si>
  <si>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</si>
  <si>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</si>
  <si>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</si>
  <si>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</si>
  <si>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</si>
  <si>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</si>
  <si>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</si>
  <si>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</si>
  <si>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</si>
  <si>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</si>
  <si>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</si>
  <si>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</si>
  <si>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</si>
  <si>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</si>
  <si>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</si>
  <si>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</si>
  <si>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</si>
  <si>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</si>
  <si>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</si>
  <si>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</si>
  <si>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</si>
  <si>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</si>
  <si>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</si>
  <si>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</si>
  <si>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</si>
  <si>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</si>
  <si>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</si>
  <si>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</si>
  <si>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</si>
  <si>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</si>
  <si>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</si>
  <si>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</si>
  <si>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</si>
  <si>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</si>
  <si>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</si>
  <si>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</si>
  <si>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</si>
  <si>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</si>
  <si>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</si>
  <si>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</si>
  <si>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</si>
  <si>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</si>
  <si>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</si>
  <si>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</si>
  <si>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</si>
  <si>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</si>
  <si>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</si>
  <si>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</si>
  <si>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</si>
  <si>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</si>
  <si>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</si>
  <si>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</si>
  <si>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</si>
  <si>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</si>
  <si>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</si>
  <si>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</si>
  <si>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</si>
  <si>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</si>
  <si>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</si>
  <si>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</si>
  <si>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</si>
  <si>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</si>
  <si>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</si>
  <si>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</si>
  <si>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</si>
  <si>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</si>
  <si>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</si>
  <si>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</si>
  <si>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</si>
  <si>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</si>
  <si>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</si>
  <si>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</si>
  <si>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</si>
  <si>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</si>
  <si>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</si>
  <si>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</si>
  <si>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</si>
  <si>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</si>
  <si>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</si>
  <si>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</si>
  <si>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</si>
  <si>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</si>
  <si>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</si>
  <si>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</si>
  <si>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</si>
  <si>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</si>
  <si>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</si>
  <si>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</si>
  <si>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</si>
  <si>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</si>
  <si>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</si>
  <si>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</si>
  <si>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</si>
  <si>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</si>
  <si>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</si>
  <si>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</si>
  <si>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</si>
  <si>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</si>
  <si>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</si>
  <si>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</si>
  <si>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</si>
  <si>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</si>
  <si>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</si>
  <si>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</si>
  <si>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</si>
  <si>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</si>
  <si>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</si>
  <si>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</si>
  <si>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</si>
  <si>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</si>
  <si>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</si>
  <si>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</si>
  <si>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</si>
  <si>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</si>
  <si>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</si>
  <si>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</si>
  <si>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</si>
  <si>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</si>
  <si>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</si>
  <si>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</si>
  <si>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</si>
  <si>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</si>
  <si>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</si>
  <si>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</si>
  <si>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</si>
  <si>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</si>
  <si>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</si>
  <si>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</si>
  <si>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</si>
  <si>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</si>
  <si>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</si>
  <si>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</si>
  <si>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</si>
  <si>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</si>
  <si>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</si>
  <si>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</si>
  <si>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</si>
  <si>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</si>
  <si>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</si>
  <si>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</si>
  <si>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</si>
  <si>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</si>
  <si>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</si>
  <si>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</si>
  <si>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</si>
  <si>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</si>
  <si>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</si>
  <si>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</si>
  <si>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</si>
  <si>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</si>
  <si>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</si>
  <si>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</si>
  <si>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</si>
  <si>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</si>
  <si>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</si>
  <si>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</si>
  <si>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</si>
  <si>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</si>
  <si>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</si>
  <si>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</si>
  <si>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</si>
  <si>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</si>
  <si>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</si>
  <si>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</si>
  <si>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</si>
  <si>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</si>
  <si>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</si>
  <si>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</si>
  <si>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</si>
  <si>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</si>
  <si>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</si>
  <si>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</si>
  <si>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</si>
  <si>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</si>
  <si>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</si>
  <si>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</si>
  <si>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</si>
  <si>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</si>
  <si>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</si>
  <si>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</si>
  <si>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</si>
  <si>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</si>
  <si>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</si>
  <si>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</si>
  <si>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</si>
  <si>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</si>
  <si>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</si>
  <si>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</si>
  <si>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</si>
  <si>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</si>
  <si>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</si>
  <si>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</si>
  <si>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</si>
  <si>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</si>
  <si>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</si>
  <si>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</si>
  <si>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</si>
  <si>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</si>
  <si>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</si>
  <si>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</si>
  <si>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</si>
  <si>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</si>
  <si>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</si>
  <si>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</si>
  <si>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</si>
  <si>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</si>
  <si>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</si>
  <si>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</si>
  <si>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</si>
  <si>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</si>
  <si>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</si>
  <si>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</si>
  <si>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</si>
  <si>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</si>
  <si>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</si>
  <si>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</si>
  <si>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</si>
  <si>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</si>
  <si>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</si>
  <si>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</si>
  <si>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</si>
  <si>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</si>
  <si>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</si>
  <si>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</si>
  <si>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</si>
  <si>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</si>
  <si>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</si>
  <si>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</si>
  <si>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</si>
  <si>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</si>
  <si>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</si>
  <si>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</si>
  <si>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</si>
  <si>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</si>
  <si>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</si>
  <si>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</si>
  <si>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</si>
  <si>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</si>
  <si>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</si>
  <si>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</si>
  <si>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</si>
  <si>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</si>
  <si>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</si>
  <si>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</si>
  <si>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</si>
  <si>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</si>
  <si>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</si>
  <si>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</si>
  <si>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</si>
  <si>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</si>
  <si>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</si>
  <si>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</si>
  <si>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</si>
  <si>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</si>
  <si>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</si>
  <si>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</si>
  <si>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</si>
  <si>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</si>
  <si>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</si>
  <si>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</si>
  <si>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</si>
  <si>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</si>
  <si>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</si>
  <si>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</si>
  <si>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</si>
  <si>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</si>
  <si>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</si>
  <si>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</si>
  <si>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</si>
  <si>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</si>
  <si>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</si>
  <si>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</si>
  <si>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</si>
  <si>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</si>
  <si>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</si>
  <si>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</si>
  <si>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</si>
  <si>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</si>
  <si>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</si>
  <si>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</si>
  <si>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</si>
  <si>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</si>
  <si>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</si>
  <si>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</si>
  <si>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</si>
  <si>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</si>
  <si>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</si>
  <si>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</si>
  <si>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</si>
  <si>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</si>
  <si>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</si>
  <si>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</si>
  <si>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</si>
  <si>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</si>
  <si>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</si>
  <si>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</si>
  <si>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</si>
  <si>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</si>
  <si>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</si>
  <si>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</si>
  <si>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</si>
  <si>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</si>
  <si>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</si>
  <si>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</si>
  <si>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</si>
  <si>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</si>
  <si>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</si>
  <si>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</si>
  <si>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</si>
  <si>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</si>
  <si>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</si>
  <si>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</si>
  <si>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</si>
  <si>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</si>
  <si>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</si>
  <si>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</si>
  <si>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</si>
  <si>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</si>
  <si>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</si>
  <si>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</si>
  <si>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</si>
  <si>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</si>
  <si>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</si>
  <si>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</si>
  <si>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</si>
  <si>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</si>
  <si>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</si>
  <si>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</si>
  <si>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</si>
  <si>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</si>
  <si>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</si>
  <si>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</si>
  <si>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</si>
  <si>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</si>
  <si>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</si>
  <si>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</si>
  <si>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</si>
  <si>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</si>
  <si>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</si>
  <si>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</si>
  <si>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</si>
  <si>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</si>
  <si>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</si>
  <si>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</si>
  <si>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</si>
  <si>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</si>
  <si>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</si>
  <si>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</si>
  <si>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</si>
  <si>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</si>
  <si>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</si>
  <si>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</si>
  <si>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</si>
  <si>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</si>
  <si>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</si>
  <si>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</si>
  <si>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</si>
  <si>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</si>
  <si>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</si>
  <si>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</si>
  <si>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</si>
  <si>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</si>
  <si>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</si>
  <si>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</si>
  <si>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</si>
  <si>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</si>
  <si>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</si>
  <si>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</si>
  <si>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</si>
  <si>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</si>
  <si>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</si>
  <si>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</si>
  <si>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</si>
  <si>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</si>
  <si>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</si>
  <si>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</si>
  <si>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</si>
  <si>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</si>
  <si>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</si>
  <si>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</si>
  <si>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</si>
  <si>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</si>
  <si>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</si>
  <si>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</si>
  <si>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</si>
  <si>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</si>
  <si>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</si>
  <si>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</si>
  <si>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</si>
  <si>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</si>
  <si>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</si>
  <si>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</si>
  <si>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</si>
  <si>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</si>
  <si>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</si>
  <si>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</si>
  <si>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</si>
  <si>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</si>
  <si>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</si>
  <si>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</si>
  <si>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</si>
  <si>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</si>
  <si>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</si>
  <si>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</si>
  <si>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</si>
  <si>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</si>
  <si>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</si>
  <si>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</si>
  <si>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</si>
  <si>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</si>
  <si>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</si>
  <si>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</si>
  <si>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</si>
  <si>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</si>
  <si>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</si>
  <si>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</si>
  <si>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</si>
  <si>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</si>
  <si>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</si>
  <si>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</si>
  <si>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</si>
  <si>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</si>
  <si>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</si>
  <si>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</si>
  <si>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</si>
  <si>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</si>
  <si>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</si>
  <si>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</si>
  <si>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</si>
  <si>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</si>
  <si>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</si>
  <si>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</si>
  <si>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</si>
  <si>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</si>
  <si>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</si>
  <si>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</si>
  <si>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</si>
  <si>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</si>
  <si>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</si>
  <si>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</si>
  <si>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</si>
  <si>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</si>
  <si>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</si>
  <si>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</si>
  <si>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</si>
  <si>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</si>
  <si>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</si>
  <si>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</si>
  <si>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</si>
  <si>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</si>
  <si>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</si>
  <si>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</si>
  <si>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</si>
  <si>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</si>
  <si>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</si>
  <si>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</si>
  <si>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</si>
  <si>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</si>
  <si>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</si>
  <si>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</si>
  <si>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</si>
  <si>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</si>
  <si>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</si>
  <si>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</si>
  <si>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</si>
  <si>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</si>
  <si>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</si>
  <si>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</si>
  <si>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</si>
  <si>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</si>
  <si>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</si>
  <si>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</si>
  <si>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</si>
  <si>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</si>
  <si>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</si>
  <si>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</si>
  <si>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</si>
  <si>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</si>
  <si>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</si>
  <si>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</si>
  <si>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</si>
  <si>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</si>
  <si>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</si>
  <si>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</si>
  <si>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</si>
  <si>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</si>
  <si>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</si>
  <si>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</si>
  <si>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</si>
  <si>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</si>
  <si>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</si>
  <si>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</si>
  <si>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</si>
  <si>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</si>
  <si>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</si>
  <si>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</si>
  <si>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</si>
  <si>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</si>
  <si>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</si>
  <si>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</si>
  <si>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</si>
  <si>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</si>
  <si>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</si>
  <si>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</si>
  <si>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</si>
  <si>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</si>
  <si>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</si>
  <si>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</si>
  <si>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</si>
  <si>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</si>
  <si>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</si>
  <si>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</si>
  <si>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</si>
  <si>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</si>
  <si>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</si>
  <si>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</si>
  <si>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</si>
  <si>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</si>
  <si>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</si>
  <si>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</si>
  <si>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</si>
  <si>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</si>
  <si>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</si>
  <si>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</si>
  <si>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</si>
  <si>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</si>
  <si>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</si>
  <si>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</si>
  <si>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</si>
  <si>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</si>
  <si>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</si>
  <si>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</si>
  <si>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</si>
  <si>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</si>
  <si>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</si>
  <si>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</si>
  <si>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</si>
  <si>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</si>
  <si>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</si>
  <si>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</si>
  <si>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</si>
  <si>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</si>
  <si>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</si>
  <si>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</si>
  <si>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</si>
  <si>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</si>
  <si>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</si>
  <si>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</si>
  <si>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</si>
  <si>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</si>
  <si>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</si>
  <si>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</si>
  <si>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</si>
  <si>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</si>
  <si>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</si>
  <si>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</si>
  <si>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</si>
  <si>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</si>
  <si>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</si>
  <si>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</si>
  <si>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</si>
  <si>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</si>
  <si>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</si>
  <si>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</si>
  <si>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</si>
  <si>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</si>
  <si>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</si>
  <si>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</si>
  <si>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</si>
  <si>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</si>
  <si>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</si>
  <si>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</si>
  <si>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</si>
  <si>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</si>
  <si>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</si>
  <si>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</si>
  <si>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</si>
  <si>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</si>
  <si>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</si>
  <si>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</si>
  <si>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</si>
  <si>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</si>
  <si>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</si>
  <si>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</si>
  <si>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</si>
  <si>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</si>
  <si>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</si>
  <si>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</si>
  <si>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</si>
  <si>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</si>
  <si>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</si>
  <si>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</si>
  <si>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</si>
  <si>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</si>
  <si>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</si>
  <si>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</si>
  <si>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</si>
  <si>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</si>
  <si>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</si>
  <si>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</si>
  <si>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</si>
  <si>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</si>
  <si>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</si>
  <si>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</si>
  <si>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</si>
  <si>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</si>
  <si>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</si>
  <si>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</si>
  <si>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</si>
  <si>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</si>
  <si>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</si>
  <si>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</si>
  <si>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</si>
  <si>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</si>
  <si>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</si>
  <si>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</si>
  <si>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</si>
  <si>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</si>
  <si>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</si>
  <si>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</si>
  <si>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</si>
  <si>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</si>
  <si>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</si>
  <si>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</si>
  <si>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</si>
  <si>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</si>
  <si>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</si>
  <si>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</si>
  <si>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</si>
  <si>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</si>
  <si>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</si>
  <si>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</si>
  <si>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</si>
  <si>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</si>
  <si>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</si>
  <si>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</si>
  <si>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</si>
  <si>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</si>
  <si>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</si>
  <si>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</si>
  <si>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</si>
  <si>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</si>
  <si>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</si>
  <si>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</si>
  <si>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</si>
  <si>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</si>
  <si>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</si>
  <si>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</si>
  <si>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</si>
  <si>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</si>
  <si>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</si>
  <si>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</si>
  <si>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</si>
  <si>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</si>
  <si>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</si>
  <si>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</si>
  <si>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</si>
  <si>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</si>
  <si>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</si>
  <si>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</si>
  <si>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</si>
  <si>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</si>
  <si>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</si>
  <si>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</si>
  <si>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</si>
  <si>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</si>
  <si>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</si>
  <si>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</si>
  <si>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</si>
  <si>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</si>
  <si>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</si>
  <si>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</si>
  <si>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</si>
  <si>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</si>
  <si>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</si>
  <si>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</si>
  <si>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</si>
  <si>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</si>
  <si>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</si>
  <si>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</si>
  <si>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</si>
  <si>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</si>
  <si>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</si>
  <si>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</si>
  <si>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</si>
  <si>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</si>
  <si>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</si>
  <si>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</si>
  <si>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</si>
  <si>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</si>
  <si>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</si>
  <si>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</si>
  <si>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</si>
  <si>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</si>
  <si>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</si>
  <si>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</si>
  <si>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</si>
  <si>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</si>
  <si>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</si>
  <si>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</si>
  <si>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</si>
  <si>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</si>
  <si>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</si>
  <si>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</si>
  <si>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</si>
  <si>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</si>
  <si>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</si>
  <si>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</si>
  <si>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</si>
  <si>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</si>
  <si>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</si>
  <si>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</si>
  <si>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</si>
  <si>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</si>
  <si>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</si>
  <si>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</si>
  <si>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</si>
  <si>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</si>
  <si>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</si>
  <si>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</si>
  <si>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</si>
  <si>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</si>
  <si>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</si>
  <si>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</si>
  <si>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</si>
  <si>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</si>
  <si>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</si>
  <si>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</si>
  <si>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</si>
  <si>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</si>
  <si>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</si>
  <si>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</si>
  <si>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</si>
  <si>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</si>
  <si>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</si>
  <si>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</si>
  <si>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</si>
  <si>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</si>
  <si>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</si>
  <si>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</si>
  <si>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</si>
  <si>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</si>
  <si>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</si>
  <si>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</si>
  <si>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</si>
  <si>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</si>
  <si>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</si>
  <si>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</si>
  <si>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</si>
  <si>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</si>
  <si>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</si>
  <si>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</si>
  <si>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</si>
  <si>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</si>
  <si>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</si>
  <si>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</si>
  <si>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</si>
  <si>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</si>
  <si>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</si>
  <si>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</si>
  <si>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</si>
  <si>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</si>
  <si>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</si>
  <si>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</si>
  <si>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</si>
  <si>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</si>
  <si>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</si>
  <si>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</si>
  <si>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</si>
  <si>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</si>
  <si>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</si>
  <si>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</si>
  <si>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</si>
  <si>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</si>
  <si>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</si>
  <si>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</si>
  <si>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</si>
  <si>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</si>
  <si>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</si>
  <si>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</si>
  <si>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</si>
  <si>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</si>
  <si>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</si>
  <si>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</si>
  <si>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</si>
  <si>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</si>
  <si>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</si>
  <si>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</si>
  <si>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</si>
  <si>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</si>
  <si>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</si>
  <si>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</si>
  <si>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</si>
  <si>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</si>
  <si>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</si>
  <si>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</si>
  <si>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</si>
  <si>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</si>
  <si>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</si>
  <si>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</si>
  <si>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</si>
  <si>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</si>
  <si>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</si>
  <si>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</si>
  <si>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</si>
  <si>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</si>
  <si>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</si>
  <si>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</si>
  <si>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</si>
  <si>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</si>
  <si>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</si>
  <si>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</si>
  <si>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</si>
  <si>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</si>
  <si>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</si>
  <si>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</si>
  <si>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</si>
  <si>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</si>
  <si>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</si>
  <si>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</si>
  <si>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</si>
  <si>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</si>
  <si>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</si>
  <si>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</si>
  <si>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</si>
  <si>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</si>
  <si>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</si>
  <si>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</si>
  <si>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</si>
  <si>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</si>
  <si>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</si>
  <si>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</si>
  <si>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</si>
  <si>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</si>
  <si>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</si>
  <si>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</si>
  <si>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</si>
  <si>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</si>
  <si>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</si>
  <si>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</si>
  <si>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</si>
  <si>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</si>
  <si>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</si>
  <si>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</si>
  <si>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</si>
  <si>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</si>
  <si>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</si>
  <si>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</si>
  <si>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</si>
  <si>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</si>
  <si>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</si>
  <si>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</si>
  <si>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</si>
  <si>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</si>
  <si>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</si>
  <si>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</si>
  <si>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</si>
  <si>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</si>
  <si>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</si>
  <si>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</si>
  <si>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</si>
  <si>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</si>
  <si>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</si>
  <si>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</si>
  <si>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</si>
  <si>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</si>
  <si>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</si>
  <si>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</si>
  <si>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</si>
  <si>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</si>
  <si>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</si>
  <si>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</si>
  <si>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</si>
  <si>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</si>
  <si>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</si>
  <si>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</si>
  <si>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</si>
  <si>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</si>
  <si>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</si>
  <si>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</si>
  <si>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</si>
  <si>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</si>
  <si>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</si>
  <si>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</si>
  <si>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</si>
  <si>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</si>
  <si>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</si>
  <si>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</si>
  <si>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</si>
  <si>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</si>
  <si>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</si>
  <si>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</si>
  <si>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</si>
  <si>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</si>
  <si>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</si>
  <si>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</si>
  <si>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</si>
  <si>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</si>
  <si>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</si>
  <si>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</si>
  <si>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</si>
  <si>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</si>
  <si>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</si>
  <si>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</si>
  <si>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</si>
  <si>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</si>
  <si>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</si>
  <si>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</si>
  <si>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</si>
  <si>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</si>
  <si>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</si>
  <si>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</si>
  <si>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</si>
  <si>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</si>
  <si>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</si>
  <si>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</si>
  <si>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</si>
  <si>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</si>
  <si>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</si>
  <si>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</si>
  <si>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</si>
  <si>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</si>
  <si>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</si>
  <si>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</si>
  <si>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</si>
  <si>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</si>
  <si>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</si>
  <si>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</si>
  <si>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</si>
  <si>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</si>
  <si>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</si>
  <si>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</si>
  <si>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</si>
  <si>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</si>
  <si>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</si>
  <si>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</si>
  <si>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</si>
  <si>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</si>
  <si>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</si>
  <si>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</si>
  <si>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</si>
  <si>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</si>
  <si>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</si>
  <si>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</si>
  <si>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</si>
  <si>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</si>
  <si>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</si>
  <si>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</si>
  <si>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</si>
  <si>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</si>
  <si>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</si>
  <si>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</si>
  <si>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</si>
  <si>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</si>
  <si>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</si>
  <si>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</si>
  <si>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</si>
  <si>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</si>
  <si>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</si>
  <si>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</si>
  <si>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</si>
  <si>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</si>
  <si>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</si>
  <si>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</si>
  <si>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</si>
  <si>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</si>
  <si>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</si>
  <si>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</si>
  <si>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</si>
  <si>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</si>
  <si>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</si>
  <si>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</si>
  <si>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</si>
  <si>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</si>
  <si>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</si>
  <si>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</si>
  <si>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</si>
  <si>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</si>
  <si>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</si>
  <si>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</si>
  <si>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</si>
  <si>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</si>
  <si>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</si>
  <si>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</si>
  <si>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</si>
  <si>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</si>
  <si>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</si>
  <si>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</si>
  <si>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</si>
  <si>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</si>
  <si>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</si>
  <si>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</si>
  <si>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</si>
  <si>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</si>
  <si>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</si>
  <si>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</si>
  <si>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</si>
  <si>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</si>
  <si>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</si>
  <si>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</si>
  <si>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</si>
  <si>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</si>
  <si>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</si>
  <si>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</si>
  <si>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</si>
  <si>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</si>
  <si>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</si>
  <si>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</si>
  <si>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</si>
  <si>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</si>
  <si>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</si>
  <si>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</si>
  <si>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</si>
  <si>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</si>
  <si>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</si>
  <si>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</si>
  <si>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</si>
  <si>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</si>
  <si>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</si>
  <si>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</si>
  <si>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</si>
  <si>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</si>
  <si>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</si>
  <si>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</si>
  <si>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</si>
  <si>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</si>
  <si>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</si>
  <si>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</si>
  <si>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</si>
  <si>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</si>
  <si>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</si>
  <si>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</si>
  <si>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</si>
  <si>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</si>
  <si>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</si>
  <si>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</si>
  <si>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</si>
  <si>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</si>
  <si>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</si>
  <si>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</si>
  <si>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</si>
  <si>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</si>
  <si>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</si>
  <si>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</si>
  <si>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</si>
  <si>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</si>
  <si>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</si>
  <si>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</si>
  <si>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</si>
  <si>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</si>
  <si>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</si>
  <si>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</si>
  <si>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</si>
  <si>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</si>
  <si>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</si>
  <si>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</si>
  <si>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</si>
  <si>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</si>
  <si>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</si>
  <si>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</si>
  <si>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</si>
  <si>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</si>
  <si>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</si>
  <si>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</si>
  <si>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</si>
  <si>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</si>
  <si>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</si>
  <si>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</si>
  <si>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</si>
  <si>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</si>
  <si>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</si>
  <si>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</si>
  <si>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</si>
  <si>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</si>
  <si>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</si>
  <si>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</si>
  <si>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</si>
  <si>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</si>
  <si>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</si>
  <si>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</si>
  <si>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</si>
  <si>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</si>
  <si>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</si>
  <si>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</si>
  <si>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</si>
  <si>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</si>
  <si>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</si>
  <si>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</si>
  <si>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</si>
  <si>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</si>
  <si>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</si>
  <si>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</si>
  <si>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</si>
  <si>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</si>
  <si>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</si>
  <si>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</si>
  <si>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</si>
  <si>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</si>
  <si>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</si>
  <si>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</si>
  <si>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</si>
  <si>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</si>
  <si>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</si>
  <si>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</si>
  <si>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</si>
  <si>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</si>
  <si>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</si>
  <si>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</si>
  <si>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</si>
  <si>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</si>
  <si>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</si>
  <si>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</si>
  <si>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</si>
  <si>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</si>
  <si>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</si>
  <si>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</si>
  <si>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</si>
  <si>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</si>
  <si>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</si>
  <si>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</si>
  <si>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</si>
  <si>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</si>
  <si>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</si>
  <si>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</si>
  <si>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</si>
  <si>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</si>
  <si>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</si>
  <si>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</si>
  <si>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</si>
  <si>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</si>
  <si>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</si>
  <si>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</si>
  <si>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</si>
  <si>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</si>
  <si>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</si>
  <si>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</si>
  <si>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</si>
  <si>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</si>
  <si>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</si>
  <si>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</si>
  <si>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</si>
  <si>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</si>
  <si>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</si>
  <si>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</si>
  <si>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</si>
  <si>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</si>
  <si>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</si>
  <si>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</si>
  <si>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</si>
  <si>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</si>
  <si>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</si>
  <si>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</si>
  <si>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</si>
  <si>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</si>
  <si>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</si>
  <si>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</si>
  <si>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</si>
  <si>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</si>
  <si>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</si>
  <si>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</si>
  <si>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</si>
  <si>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</si>
  <si>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</si>
  <si>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</si>
  <si>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</si>
  <si>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</si>
  <si>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</si>
  <si>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</si>
  <si>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</si>
  <si>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</si>
  <si>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</si>
  <si>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</si>
  <si>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</si>
  <si>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</si>
  <si>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</si>
  <si>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</si>
  <si>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</si>
  <si>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</si>
  <si>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</si>
  <si>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</si>
  <si>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</si>
  <si>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</si>
  <si>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</si>
  <si>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</si>
  <si>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</si>
  <si>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</si>
  <si>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</si>
  <si>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</si>
  <si>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</si>
  <si>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</si>
  <si>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</si>
  <si>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</si>
  <si>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</si>
  <si>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</si>
  <si>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</si>
  <si>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</si>
  <si>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</si>
  <si>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</si>
  <si>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</si>
  <si>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</si>
  <si>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</si>
  <si>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</si>
  <si>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</si>
  <si>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</si>
  <si>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</si>
  <si>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</si>
  <si>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</si>
  <si>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</si>
  <si>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</si>
  <si>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</si>
  <si>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</si>
  <si>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</si>
  <si>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</si>
  <si>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</si>
  <si>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</si>
  <si>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</si>
  <si>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</si>
  <si>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</si>
  <si>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</si>
  <si>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</si>
  <si>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</si>
  <si>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</si>
  <si>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</si>
  <si>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</si>
  <si>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</si>
  <si>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</si>
  <si>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</si>
  <si>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</si>
  <si>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</si>
  <si>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</si>
  <si>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</si>
  <si>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</si>
  <si>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</si>
  <si>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</si>
  <si>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</si>
  <si>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</si>
  <si>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</si>
  <si>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</si>
  <si>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</si>
  <si>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</si>
  <si>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</si>
  <si>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</si>
  <si>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</si>
  <si>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</si>
  <si>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</si>
  <si>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</si>
  <si>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</si>
  <si>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</si>
  <si>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</si>
  <si>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</si>
  <si>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</si>
  <si>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</si>
  <si>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</si>
  <si>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</si>
  <si>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</si>
  <si>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</si>
  <si>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</si>
  <si>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</si>
  <si>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</si>
  <si>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</si>
  <si>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</si>
  <si>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</si>
  <si>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</si>
  <si>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</si>
  <si>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</si>
  <si>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</si>
  <si>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</si>
  <si>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</si>
  <si>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</si>
  <si>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</si>
  <si>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</si>
  <si>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</si>
  <si>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</si>
  <si>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</si>
  <si>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</si>
  <si>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</si>
  <si>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</si>
  <si>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</si>
  <si>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</si>
  <si>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</si>
  <si>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</si>
  <si>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</si>
  <si>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</si>
  <si>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</si>
  <si>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</si>
  <si>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</si>
  <si>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</si>
  <si>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</si>
  <si>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</si>
  <si>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</si>
  <si>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</si>
  <si>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</si>
  <si>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</si>
  <si>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</si>
  <si>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</si>
  <si>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</si>
  <si>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</si>
  <si>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</si>
  <si>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</si>
  <si>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</si>
  <si>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</si>
  <si>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</si>
  <si>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</si>
  <si>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</si>
  <si>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</si>
  <si>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</si>
  <si>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</si>
  <si>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</si>
  <si>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</si>
  <si>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</si>
  <si>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</si>
  <si>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</si>
  <si>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</si>
  <si>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</si>
  <si>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</si>
  <si>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</si>
  <si>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</si>
  <si>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</si>
  <si>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</si>
  <si>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</si>
  <si>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</si>
  <si>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</si>
  <si>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</si>
  <si>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</si>
  <si>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</si>
  <si>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</si>
  <si>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</si>
  <si>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</si>
  <si>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</si>
  <si>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</si>
  <si>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</si>
  <si>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</si>
  <si>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</si>
  <si>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</si>
  <si>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</si>
  <si>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</si>
  <si>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</si>
  <si>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</si>
  <si>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</si>
  <si>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</si>
  <si>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</si>
  <si>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</si>
  <si>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</si>
  <si>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</si>
  <si>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</si>
  <si>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</si>
  <si>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</si>
  <si>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</si>
  <si>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</si>
  <si>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</si>
  <si>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</si>
  <si>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</si>
  <si>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</si>
  <si>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</si>
  <si>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</si>
  <si>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</si>
  <si>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</si>
  <si>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</si>
  <si>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</si>
  <si>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</si>
  <si>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</si>
  <si>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</si>
  <si>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</si>
  <si>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</si>
  <si>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</si>
  <si>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</si>
  <si>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</si>
  <si>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</si>
  <si>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</si>
  <si>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</si>
  <si>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</si>
  <si>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</si>
  <si>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</si>
  <si>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</si>
  <si>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</si>
  <si>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</si>
  <si>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</si>
  <si>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</si>
  <si>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</si>
  <si>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</si>
  <si>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</si>
  <si>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</si>
  <si>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</si>
  <si>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</si>
  <si>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</si>
  <si>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</si>
  <si>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</si>
  <si>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</si>
  <si>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</si>
  <si>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</si>
  <si>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</si>
  <si>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</si>
  <si>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</si>
  <si>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</si>
  <si>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</si>
  <si>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</si>
  <si>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</si>
  <si>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</si>
  <si>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</si>
  <si>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</si>
  <si>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</si>
  <si>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</si>
  <si>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</si>
  <si>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</si>
  <si>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</si>
  <si>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</si>
  <si>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</si>
  <si>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</si>
  <si>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</si>
  <si>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</si>
  <si>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</si>
  <si>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</si>
  <si>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</si>
  <si>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</si>
  <si>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</si>
  <si>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</si>
  <si>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</si>
  <si>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</si>
  <si>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</si>
  <si>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</si>
  <si>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</si>
  <si>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</si>
  <si>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</si>
  <si>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</si>
  <si>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</si>
  <si>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</si>
  <si>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</si>
  <si>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</si>
  <si>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</si>
  <si>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</si>
  <si>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</si>
  <si>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</si>
  <si>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</si>
  <si>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</si>
  <si>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</si>
  <si>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</si>
  <si>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</si>
  <si>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</si>
  <si>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</si>
  <si>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</si>
  <si>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</si>
  <si>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</si>
  <si>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</si>
  <si>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</si>
  <si>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</si>
  <si>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</si>
  <si>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</si>
  <si>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</si>
  <si>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</si>
  <si>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</si>
  <si>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</si>
  <si>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</si>
  <si>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</si>
  <si>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</si>
  <si>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</si>
  <si>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</si>
  <si>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</si>
  <si>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</si>
  <si>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</si>
  <si>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</si>
  <si>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</si>
  <si>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</si>
  <si>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</si>
  <si>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</si>
  <si>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</si>
  <si>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</si>
  <si>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</si>
  <si>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</si>
  <si>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</si>
  <si>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</si>
  <si>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</si>
  <si>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</si>
  <si>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</si>
  <si>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</si>
  <si>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</si>
  <si>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</si>
  <si>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</si>
  <si>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</si>
  <si>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</si>
  <si>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</si>
  <si>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</si>
  <si>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</si>
  <si>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</si>
  <si>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</si>
  <si>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</si>
  <si>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</si>
  <si>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</si>
  <si>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</si>
  <si>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</si>
  <si>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</si>
  <si>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</si>
  <si>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</si>
  <si>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</si>
  <si>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</si>
  <si>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</si>
  <si>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</si>
  <si>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</si>
  <si>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</si>
  <si>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</si>
  <si>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</si>
  <si>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</si>
  <si>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</si>
  <si>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</si>
  <si>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</si>
  <si>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</si>
  <si>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</si>
  <si>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</si>
  <si>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</si>
  <si>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</si>
  <si>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</si>
  <si>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</si>
  <si>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</si>
  <si>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</si>
  <si>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</si>
  <si>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</si>
  <si>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</si>
  <si>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</si>
  <si>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</si>
  <si>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</si>
  <si>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</si>
  <si>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</si>
  <si>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</si>
  <si>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</si>
  <si>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</si>
  <si>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</si>
  <si>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</si>
  <si>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</si>
  <si>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</si>
  <si>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</si>
  <si>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</si>
  <si>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</si>
  <si>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</si>
  <si>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</si>
  <si>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</si>
  <si>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</si>
  <si>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</si>
  <si>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</si>
  <si>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</si>
  <si>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</si>
  <si>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</si>
  <si>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</si>
  <si>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</si>
  <si>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</si>
  <si>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</si>
  <si>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</si>
  <si>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</si>
  <si>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</si>
  <si>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</si>
  <si>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</si>
  <si>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</si>
  <si>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</si>
  <si>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</si>
  <si>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</si>
  <si>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</si>
  <si>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</si>
  <si>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</si>
  <si>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</si>
  <si>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</si>
  <si>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</si>
  <si>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</si>
  <si>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</si>
  <si>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</si>
  <si>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</si>
  <si>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</si>
  <si>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</si>
  <si>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</si>
  <si>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</si>
  <si>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</si>
  <si>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</si>
  <si>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</si>
  <si>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</si>
  <si>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</si>
  <si>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</si>
  <si>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</si>
  <si>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</si>
  <si>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</si>
  <si>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</si>
  <si>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</si>
  <si>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</si>
  <si>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</si>
  <si>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</si>
  <si>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</si>
  <si>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</si>
  <si>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</si>
  <si>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</si>
  <si>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</si>
  <si>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</si>
  <si>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</si>
  <si>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</si>
  <si>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</si>
  <si>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</si>
  <si>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</si>
  <si>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</si>
  <si>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</si>
  <si>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</si>
  <si>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</si>
  <si>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</si>
  <si>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</si>
  <si>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</si>
  <si>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</si>
  <si>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</si>
  <si>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</si>
  <si>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</si>
  <si>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</si>
  <si>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</si>
  <si>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</si>
  <si>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</si>
  <si>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</si>
  <si>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</si>
  <si>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</si>
  <si>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</si>
  <si>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</si>
  <si>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</si>
  <si>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</si>
  <si>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</si>
  <si>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</si>
  <si>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</si>
  <si>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</si>
  <si>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</si>
  <si>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</si>
  <si>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</si>
  <si>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</si>
  <si>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</si>
  <si>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</si>
  <si>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</si>
  <si>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</si>
  <si>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</si>
  <si>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</si>
  <si>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</si>
  <si>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</si>
  <si>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</si>
  <si>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</si>
  <si>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</si>
  <si>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</si>
  <si>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</si>
  <si>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</si>
  <si>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</si>
  <si>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</si>
  <si>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</si>
  <si>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</si>
  <si>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</si>
  <si>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</si>
  <si>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</si>
  <si>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</si>
  <si>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</si>
  <si>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</si>
  <si>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</si>
  <si>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</si>
  <si>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</si>
  <si>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</si>
  <si>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</si>
  <si>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</si>
  <si>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</si>
  <si>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</si>
  <si>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</si>
  <si>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</si>
  <si>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</si>
  <si>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</si>
  <si>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</si>
  <si>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</si>
  <si>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</si>
  <si>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</si>
  <si>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</si>
  <si>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</si>
  <si>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</si>
  <si>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</si>
  <si>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</si>
  <si>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</si>
  <si>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</si>
  <si>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</si>
  <si>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</si>
  <si>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</si>
  <si>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</si>
  <si>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</si>
  <si>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</si>
  <si>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</si>
  <si>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</si>
  <si>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</si>
  <si>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</si>
  <si>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</si>
  <si>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</si>
  <si>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</si>
  <si>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</si>
  <si>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</si>
  <si>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</si>
  <si>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</si>
  <si>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</si>
  <si>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</si>
  <si>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</si>
  <si>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</si>
  <si>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</si>
  <si>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</si>
  <si>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</si>
  <si>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</si>
  <si>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</si>
  <si>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</si>
  <si>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</si>
  <si>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</si>
  <si>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</si>
  <si>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</si>
  <si>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</si>
  <si>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</si>
  <si>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</si>
  <si>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</si>
  <si>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</si>
  <si>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</si>
  <si>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</si>
  <si>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</si>
  <si>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</si>
  <si>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</si>
  <si>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</si>
  <si>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</si>
  <si>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</si>
  <si>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</si>
  <si>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</si>
  <si>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</si>
  <si>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</si>
  <si>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</si>
  <si>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</si>
  <si>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</si>
  <si>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</si>
  <si>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</si>
  <si>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</si>
  <si>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</si>
  <si>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</si>
  <si>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</si>
  <si>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</si>
  <si>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</si>
  <si>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</si>
  <si>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</si>
  <si>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</si>
  <si>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</si>
  <si>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</si>
  <si>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</si>
  <si>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</si>
  <si>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</si>
  <si>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</si>
  <si>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</si>
  <si>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</si>
  <si>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</si>
  <si>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</si>
  <si>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</si>
  <si>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</si>
  <si>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</si>
  <si>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</si>
  <si>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</si>
  <si>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</si>
  <si>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</si>
  <si>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</si>
  <si>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</si>
  <si>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</si>
  <si>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</si>
  <si>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</si>
  <si>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</si>
  <si>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</si>
  <si>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</si>
  <si>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</si>
  <si>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</si>
  <si>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</si>
  <si>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</si>
  <si>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</si>
  <si>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</si>
  <si>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</si>
  <si>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</si>
  <si>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</si>
  <si>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</si>
  <si>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</si>
  <si>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</si>
  <si>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</si>
  <si>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</si>
  <si>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</si>
  <si>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</si>
  <si>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</si>
  <si>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</si>
  <si>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</si>
  <si>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</si>
  <si>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</si>
  <si>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</si>
  <si>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</si>
  <si>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</si>
  <si>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</si>
  <si>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</si>
  <si>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</si>
  <si>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</si>
  <si>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</si>
  <si>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</si>
  <si>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</si>
  <si>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</si>
  <si>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</si>
  <si>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</si>
  <si>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</si>
  <si>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</si>
  <si>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</si>
  <si>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</si>
  <si>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</si>
  <si>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</si>
  <si>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</si>
  <si>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</si>
  <si>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</si>
  <si>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</si>
  <si>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</si>
  <si>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</si>
  <si>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</si>
  <si>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</si>
  <si>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</si>
  <si>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</si>
  <si>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</si>
  <si>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</si>
  <si>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</si>
  <si>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</si>
  <si>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</si>
  <si>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</si>
  <si>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</si>
  <si>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</si>
  <si>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</si>
  <si>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</si>
  <si>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</si>
  <si>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</si>
  <si>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</si>
  <si>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</si>
  <si>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</si>
  <si>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</si>
  <si>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</si>
  <si>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</si>
  <si>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</si>
  <si>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</si>
  <si>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</si>
  <si>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</si>
  <si>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</si>
  <si>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</si>
  <si>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</si>
  <si>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</si>
  <si>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</si>
  <si>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</si>
  <si>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</si>
  <si>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</si>
  <si>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</si>
  <si>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</si>
  <si>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</si>
  <si>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</si>
  <si>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</si>
  <si>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</si>
  <si>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</si>
  <si>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</si>
  <si>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</si>
  <si>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</si>
  <si>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</si>
  <si>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</si>
  <si>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</si>
  <si>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</si>
  <si>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</si>
  <si>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</si>
  <si>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</si>
  <si>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</si>
  <si>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</si>
  <si>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</si>
  <si>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</si>
  <si>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</si>
  <si>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</si>
  <si>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</si>
  <si>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</si>
  <si>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</si>
  <si>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</si>
  <si>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</si>
  <si>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</si>
  <si>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</si>
  <si>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</si>
  <si>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</si>
  <si>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</si>
  <si>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</si>
  <si>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</si>
  <si>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</si>
  <si>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</si>
  <si>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</si>
  <si>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</si>
  <si>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</si>
  <si>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</si>
  <si>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</si>
  <si>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</si>
  <si>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</si>
  <si>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</si>
  <si>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</si>
  <si>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</si>
  <si>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</si>
  <si>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</si>
  <si>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</si>
  <si>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</si>
  <si>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</si>
  <si>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</si>
  <si>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</si>
  <si>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</si>
  <si>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</si>
  <si>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</si>
  <si>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</si>
  <si>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</si>
  <si>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</si>
  <si>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</si>
  <si>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</si>
  <si>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</si>
  <si>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</si>
  <si>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</si>
  <si>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</si>
  <si>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</si>
  <si>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</si>
  <si>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</si>
  <si>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</si>
  <si>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</si>
  <si>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</si>
  <si>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</si>
  <si>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</si>
  <si>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</si>
  <si>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</si>
  <si>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</si>
  <si>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</si>
  <si>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</si>
  <si>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</si>
  <si>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</si>
  <si>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</si>
  <si>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</si>
  <si>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</si>
  <si>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</si>
  <si>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</si>
  <si>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</si>
  <si>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</si>
  <si>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</si>
  <si>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</si>
  <si>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</si>
  <si>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</si>
  <si>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</si>
  <si>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</si>
  <si>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</si>
  <si>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</si>
  <si>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</si>
  <si>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</si>
  <si>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</si>
  <si>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</si>
  <si>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</si>
  <si>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</si>
  <si>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</si>
  <si>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</si>
  <si>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</si>
  <si>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</si>
  <si>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</si>
  <si>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</si>
  <si>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</si>
  <si>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</si>
  <si>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</si>
  <si>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</si>
  <si>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</si>
  <si>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</si>
  <si>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</si>
  <si>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</si>
  <si>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</si>
  <si>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</si>
  <si>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</si>
  <si>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</si>
  <si>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</si>
  <si>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</si>
  <si>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</si>
  <si>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</si>
  <si>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</si>
  <si>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</si>
  <si>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</si>
  <si>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</si>
  <si>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</si>
  <si>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</si>
  <si>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</si>
  <si>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</si>
  <si>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</si>
  <si>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</si>
  <si>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</si>
  <si>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</si>
  <si>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</si>
  <si>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</si>
  <si>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</si>
  <si>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</si>
  <si>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</si>
  <si>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</si>
  <si>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</si>
  <si>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</si>
  <si>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</si>
  <si>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</si>
  <si>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</si>
  <si>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</si>
  <si>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</si>
  <si>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</si>
  <si>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</si>
  <si>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</si>
  <si>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</si>
  <si>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</si>
  <si>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</si>
  <si>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</si>
  <si>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</si>
  <si>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</si>
  <si>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</si>
  <si>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</si>
  <si>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</si>
  <si>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</si>
  <si>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</si>
  <si>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</si>
  <si>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</si>
  <si>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</si>
  <si>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</si>
  <si>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</si>
  <si>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</si>
  <si>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</si>
  <si>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</si>
  <si>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</si>
  <si>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</si>
  <si>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</si>
  <si>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</si>
  <si>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</si>
  <si>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</si>
  <si>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</si>
  <si>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</si>
  <si>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</si>
  <si>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</si>
  <si>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</si>
  <si>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</si>
  <si>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</si>
  <si>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</si>
  <si>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</si>
  <si>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</si>
  <si>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</si>
  <si>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</si>
  <si>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</si>
  <si>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</si>
  <si>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</si>
  <si>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</si>
  <si>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</si>
  <si>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</si>
  <si>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</si>
  <si>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</si>
  <si>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</si>
  <si>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</si>
  <si>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</si>
  <si>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</si>
  <si>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</si>
  <si>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</si>
  <si>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</si>
  <si>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</si>
  <si>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</si>
  <si>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</si>
  <si>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</si>
  <si>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</si>
  <si>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</si>
  <si>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</si>
  <si>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</si>
  <si>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</si>
  <si>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</si>
  <si>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</si>
  <si>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</si>
  <si>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</si>
  <si>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</si>
  <si>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</si>
  <si>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</si>
  <si>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</si>
  <si>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</si>
  <si>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</si>
  <si>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</si>
  <si>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</si>
  <si>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</si>
  <si>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</si>
  <si>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</si>
  <si>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</si>
  <si>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</si>
  <si>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</si>
  <si>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</si>
  <si>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</si>
  <si>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</si>
  <si>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</si>
  <si>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</si>
  <si>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</si>
  <si>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</si>
  <si>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</si>
  <si>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</si>
  <si>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</si>
  <si>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</si>
  <si>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</si>
  <si>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</si>
  <si>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</si>
  <si>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</si>
  <si>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</si>
  <si>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</si>
  <si>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</si>
  <si>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</si>
  <si>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</si>
  <si>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</si>
  <si>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</si>
  <si>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</si>
  <si>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</si>
  <si>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</si>
  <si>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</si>
  <si>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</si>
  <si>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</si>
  <si>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</si>
  <si>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</si>
  <si>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</si>
  <si>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</si>
  <si>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</si>
  <si>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</si>
  <si>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</si>
  <si>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</si>
  <si>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</si>
  <si>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</si>
  <si>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</si>
  <si>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</si>
  <si>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</si>
  <si>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</si>
  <si>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</si>
  <si>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</si>
  <si>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</si>
  <si>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</si>
  <si>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</si>
  <si>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</si>
  <si>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</si>
  <si>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</si>
  <si>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</si>
  <si>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</si>
  <si>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</si>
  <si>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</si>
  <si>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</si>
  <si>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</si>
  <si>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</si>
  <si>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</si>
  <si>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</si>
  <si>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</si>
  <si>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</si>
  <si>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</si>
  <si>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</si>
  <si>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</si>
  <si>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</si>
  <si>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</si>
  <si>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</si>
  <si>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</si>
  <si>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</si>
  <si>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</si>
  <si>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</si>
  <si>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</si>
  <si>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</si>
  <si>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</si>
  <si>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</si>
  <si>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</si>
  <si>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</si>
  <si>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</si>
  <si>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</si>
  <si>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</si>
  <si>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</si>
  <si>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</si>
  <si>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</si>
  <si>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</si>
  <si>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</si>
  <si>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</si>
  <si>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</si>
  <si>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</si>
  <si>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</si>
  <si>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</si>
  <si>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</si>
  <si>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</si>
  <si>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</si>
  <si>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</si>
  <si>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</si>
  <si>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</si>
  <si>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</si>
  <si>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</si>
  <si>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</si>
  <si>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</si>
  <si>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</si>
  <si>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</si>
  <si>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</si>
  <si>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</si>
  <si>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</si>
  <si>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</si>
  <si>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</si>
  <si>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</si>
  <si>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</si>
  <si>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</si>
  <si>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</si>
  <si>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</si>
  <si>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</si>
  <si>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</si>
  <si>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</si>
  <si>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</si>
  <si>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</si>
  <si>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</si>
  <si>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</si>
  <si>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</si>
  <si>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</si>
  <si>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</si>
  <si>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</si>
  <si>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</si>
  <si>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</si>
  <si>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</si>
  <si>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</si>
  <si>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</si>
  <si>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</si>
  <si>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</si>
  <si>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</si>
  <si>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</si>
  <si>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</si>
  <si>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</si>
  <si>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</si>
  <si>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</si>
  <si>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</si>
  <si>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</si>
  <si>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</si>
  <si>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</si>
  <si>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</si>
  <si>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</si>
  <si>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</si>
  <si>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</si>
  <si>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</si>
  <si>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</si>
  <si>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</si>
  <si>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</si>
  <si>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</si>
  <si>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</si>
  <si>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</si>
  <si>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</si>
  <si>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</si>
  <si>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</si>
  <si>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</si>
  <si>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</si>
  <si>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</si>
  <si>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</si>
  <si>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</si>
  <si>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</si>
  <si>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</si>
  <si>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</si>
  <si>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</si>
  <si>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</si>
  <si>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</si>
  <si>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</si>
  <si>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</si>
  <si>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</si>
  <si>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</si>
  <si>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</si>
  <si>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</si>
  <si>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</si>
  <si>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</si>
  <si>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</si>
  <si>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</si>
  <si>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</si>
  <si>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</si>
  <si>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</si>
  <si>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</si>
  <si>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</si>
  <si>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</si>
  <si>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</si>
  <si>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</si>
  <si>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</si>
  <si>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</si>
  <si>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</si>
  <si>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</si>
  <si>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</si>
  <si>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</si>
  <si>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</si>
  <si>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</si>
  <si>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</si>
  <si>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</si>
  <si>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</si>
  <si>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</si>
  <si>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</si>
  <si>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</si>
  <si>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</si>
  <si>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</si>
  <si>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</si>
  <si>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</si>
  <si>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</si>
  <si>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</si>
  <si>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</si>
  <si>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</si>
  <si>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</si>
  <si>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</si>
  <si>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</si>
  <si>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</si>
  <si>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</si>
  <si>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</si>
  <si>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</si>
  <si>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</si>
  <si>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</si>
  <si>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</si>
  <si>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</si>
  <si>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</si>
  <si>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</si>
  <si>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</si>
  <si>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</si>
  <si>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</si>
  <si>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</si>
  <si>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</si>
  <si>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</si>
  <si>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</si>
  <si>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</si>
  <si>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</si>
  <si>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</si>
  <si>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</si>
  <si>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</si>
  <si>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</si>
  <si>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</si>
  <si>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</si>
  <si>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</si>
  <si>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</si>
  <si>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</si>
  <si>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</si>
  <si>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</si>
  <si>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</si>
  <si>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</si>
  <si>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</si>
  <si>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</si>
  <si>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</si>
  <si>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</si>
  <si>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</si>
  <si>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</si>
  <si>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</si>
  <si>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</si>
  <si>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</si>
  <si>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</si>
  <si>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</si>
  <si>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</si>
  <si>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</si>
  <si>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</si>
  <si>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</si>
  <si>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</si>
  <si>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</si>
  <si>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</si>
  <si>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</si>
  <si>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</si>
  <si>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</si>
  <si>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</si>
  <si>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</si>
  <si>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</si>
  <si>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</si>
  <si>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</si>
  <si>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</si>
  <si>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</si>
  <si>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</si>
  <si>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</si>
  <si>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</si>
  <si>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</si>
  <si>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</si>
  <si>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</si>
  <si>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</si>
  <si>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</si>
  <si>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</si>
  <si>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</si>
  <si>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</si>
  <si>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</si>
  <si>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</si>
  <si>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</si>
  <si>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</si>
  <si>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</si>
  <si>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</si>
  <si>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</si>
  <si>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</si>
  <si>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</si>
  <si>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</si>
  <si>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</si>
  <si>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</si>
  <si>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</si>
  <si>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</si>
  <si>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</si>
  <si>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</si>
  <si>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</si>
  <si>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</si>
  <si>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</si>
  <si>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</si>
  <si>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</si>
  <si>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</si>
  <si>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</si>
  <si>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</si>
  <si>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</si>
  <si>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</si>
  <si>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</si>
  <si>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</si>
  <si>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</si>
  <si>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</si>
  <si>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</si>
  <si>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</si>
  <si>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</si>
  <si>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</si>
  <si>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</si>
  <si>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</si>
  <si>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</si>
  <si>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</si>
  <si>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</si>
  <si>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</si>
  <si>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</si>
  <si>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</si>
  <si>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</si>
  <si>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</si>
  <si>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</si>
  <si>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</si>
  <si>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</si>
  <si>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</si>
  <si>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</si>
  <si>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</si>
  <si>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</si>
  <si>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</si>
  <si>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</si>
  <si>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</si>
  <si>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</si>
  <si>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</si>
  <si>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</si>
  <si>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</si>
  <si>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</si>
  <si>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</si>
  <si>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</si>
  <si>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</si>
  <si>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</si>
  <si>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</si>
  <si>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</si>
  <si>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</si>
  <si>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</si>
  <si>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</si>
  <si>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</si>
  <si>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</si>
  <si>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</si>
  <si>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</si>
  <si>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</si>
  <si>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</si>
  <si>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</si>
  <si>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</si>
  <si>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</si>
  <si>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</si>
  <si>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</si>
  <si>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</si>
  <si>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</si>
  <si>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</si>
  <si>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</si>
  <si>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</si>
  <si>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</si>
  <si>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</si>
  <si>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</si>
  <si>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</si>
  <si>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</si>
  <si>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</si>
  <si>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</si>
  <si>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</si>
  <si>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</si>
  <si>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</si>
  <si>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</si>
  <si>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</si>
  <si>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</si>
  <si>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</si>
  <si>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</si>
  <si>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</si>
  <si>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</si>
  <si>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</si>
  <si>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</si>
  <si>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</si>
  <si>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</si>
  <si>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</si>
  <si>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</si>
  <si>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</si>
  <si>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</si>
  <si>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</si>
  <si>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</si>
  <si>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</si>
  <si>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</si>
  <si>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</si>
  <si>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</si>
  <si>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</si>
  <si>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</si>
  <si>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</si>
  <si>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</si>
  <si>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</si>
  <si>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</si>
  <si>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</si>
  <si>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</si>
  <si>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</si>
  <si>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</si>
  <si>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</si>
  <si>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</si>
  <si>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</si>
  <si>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</si>
  <si>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</si>
  <si>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</si>
  <si>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</si>
  <si>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</si>
  <si>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</si>
  <si>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</si>
  <si>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</si>
  <si>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</si>
  <si>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</si>
  <si>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</si>
  <si>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</si>
  <si>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</si>
  <si>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</si>
  <si>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</si>
  <si>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</si>
  <si>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</si>
  <si>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</si>
  <si>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</si>
  <si>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</si>
  <si>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</si>
  <si>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</si>
  <si>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</si>
  <si>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</si>
  <si>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</si>
  <si>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</si>
  <si>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</si>
  <si>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</si>
  <si>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</si>
  <si>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</si>
  <si>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</si>
  <si>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</si>
  <si>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</si>
  <si>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</si>
  <si>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</si>
  <si>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</si>
  <si>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</si>
  <si>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</si>
  <si>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</si>
  <si>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</si>
  <si>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</si>
  <si>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</si>
  <si>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</si>
  <si>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</si>
  <si>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</si>
  <si>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</si>
  <si>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</si>
  <si>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</si>
  <si>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</si>
  <si>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</si>
  <si>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</si>
  <si>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</si>
  <si>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</si>
  <si>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</si>
  <si>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</si>
  <si>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</si>
  <si>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</si>
  <si>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</si>
  <si>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</si>
  <si>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</si>
  <si>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</si>
  <si>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</si>
  <si>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</si>
  <si>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</si>
  <si>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</si>
  <si>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</si>
  <si>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</si>
  <si>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</si>
  <si>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</si>
  <si>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</si>
  <si>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</si>
  <si>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</si>
  <si>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</si>
  <si>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</si>
  <si>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</si>
  <si>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</si>
  <si>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</si>
  <si>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</si>
  <si>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</si>
  <si>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</si>
  <si>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</si>
  <si>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</si>
  <si>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</si>
  <si>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</si>
  <si>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</si>
  <si>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</si>
  <si>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</si>
  <si>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</si>
  <si>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</si>
  <si>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</si>
  <si>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</si>
  <si>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</si>
  <si>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</si>
  <si>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</si>
  <si>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</si>
  <si>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</si>
  <si>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</si>
  <si>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</si>
  <si>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</si>
  <si>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</si>
  <si>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</si>
  <si>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</si>
  <si>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</si>
  <si>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</si>
  <si>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</si>
  <si>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</si>
  <si>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</si>
  <si>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</si>
  <si>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</si>
  <si>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</si>
  <si>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</si>
  <si>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</si>
  <si>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</si>
  <si>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</si>
  <si>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</si>
  <si>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</si>
  <si>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</si>
  <si>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</si>
  <si>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</si>
  <si>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</si>
  <si>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</si>
  <si>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</si>
  <si>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</si>
  <si>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</si>
  <si>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</si>
  <si>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</si>
  <si>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</si>
  <si>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</si>
  <si>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</si>
  <si>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</si>
  <si>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</si>
  <si>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</si>
  <si>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</si>
  <si>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</si>
  <si>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</si>
  <si>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</si>
  <si>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</si>
  <si>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</si>
  <si>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</si>
  <si>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</si>
  <si>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</si>
  <si>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</si>
  <si>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</si>
  <si>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</si>
  <si>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</si>
  <si>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</si>
  <si>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</si>
  <si>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</si>
  <si>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</si>
  <si>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</si>
  <si>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</si>
  <si>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</si>
  <si>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</si>
  <si>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</si>
  <si>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</si>
  <si>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</si>
  <si>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</si>
  <si>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</si>
  <si>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</si>
  <si>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</si>
  <si>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</si>
  <si>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</si>
  <si>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</si>
  <si>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</si>
  <si>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</si>
  <si>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</si>
  <si>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</si>
  <si>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</si>
  <si>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</si>
  <si>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</si>
  <si>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</si>
  <si>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</si>
  <si>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</si>
  <si>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</si>
  <si>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</si>
  <si>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</si>
  <si>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</si>
  <si>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</si>
  <si>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</si>
  <si>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</si>
  <si>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</si>
  <si>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</si>
  <si>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</si>
  <si>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</si>
  <si>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</si>
  <si>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</si>
  <si>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</si>
  <si>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</si>
  <si>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</si>
  <si>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</si>
  <si>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</si>
  <si>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</si>
  <si>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</si>
  <si>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</si>
  <si>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</si>
  <si>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</si>
  <si>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</si>
  <si>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</si>
  <si>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</si>
  <si>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</si>
  <si>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</si>
  <si>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</si>
  <si>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</si>
  <si>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</si>
  <si>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</si>
  <si>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</si>
  <si>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</si>
  <si>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</si>
  <si>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</si>
  <si>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</si>
  <si>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</si>
  <si>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</si>
  <si>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</si>
  <si>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</si>
  <si>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</si>
  <si>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</si>
  <si>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</si>
  <si>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</si>
  <si>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</si>
  <si>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</si>
  <si>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</si>
  <si>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</si>
  <si>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</si>
  <si>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</si>
  <si>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</si>
  <si>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</si>
  <si>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</si>
  <si>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</si>
  <si>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</si>
  <si>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</si>
  <si>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</si>
  <si>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</si>
  <si>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</si>
  <si>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</si>
  <si>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</si>
  <si>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</si>
  <si>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</si>
  <si>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</si>
  <si>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</si>
  <si>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</si>
  <si>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</si>
  <si>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</si>
  <si>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</si>
  <si>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</si>
  <si>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</si>
  <si>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</si>
  <si>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</si>
  <si>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</si>
  <si>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</si>
  <si>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</si>
  <si>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</si>
  <si>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</si>
  <si>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</si>
  <si>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</si>
  <si>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</si>
  <si>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</si>
  <si>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</si>
  <si>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</si>
  <si>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</si>
  <si>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</si>
  <si>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</si>
  <si>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</si>
  <si>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</si>
  <si>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</si>
  <si>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</si>
  <si>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</si>
  <si>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</si>
  <si>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</si>
  <si>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</si>
  <si>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</si>
  <si>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</si>
  <si>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</si>
  <si>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</si>
  <si>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</si>
  <si>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</si>
  <si>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</si>
  <si>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</si>
  <si>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</si>
  <si>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</si>
  <si>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</si>
  <si>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</si>
  <si>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</si>
  <si>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</si>
  <si>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</si>
  <si>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</si>
  <si>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</si>
  <si>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</si>
  <si>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</si>
  <si>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</si>
  <si>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</si>
  <si>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</si>
  <si>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</si>
  <si>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</si>
  <si>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</si>
  <si>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</si>
  <si>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</si>
  <si>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</si>
  <si>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</si>
  <si>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</si>
  <si>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</si>
  <si>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</si>
  <si>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</si>
  <si>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</si>
  <si>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</si>
  <si>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</si>
  <si>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</si>
  <si>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</si>
  <si>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</si>
  <si>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</si>
  <si>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</si>
  <si>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</si>
  <si>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</si>
  <si>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</si>
  <si>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</si>
  <si>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</si>
  <si>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</si>
  <si>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</si>
  <si>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</si>
  <si>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</si>
  <si>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</si>
  <si>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</si>
  <si>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</si>
  <si>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</si>
  <si>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</si>
  <si>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</si>
  <si>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</si>
  <si>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</si>
  <si>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</si>
  <si>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</si>
  <si>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</si>
  <si>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</si>
  <si>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</si>
  <si>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</si>
  <si>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</si>
  <si>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</si>
  <si>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</si>
  <si>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</si>
  <si>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</si>
  <si>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</si>
  <si>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</si>
  <si>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</si>
  <si>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</si>
  <si>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</si>
  <si>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</si>
  <si>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</si>
  <si>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</si>
  <si>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</si>
  <si>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</si>
  <si>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</si>
  <si>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</si>
  <si>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</si>
  <si>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</si>
  <si>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</si>
  <si>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</si>
  <si>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</si>
  <si>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</si>
  <si>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</si>
  <si>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</si>
  <si>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</si>
  <si>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</si>
  <si>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</si>
  <si>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</si>
  <si>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</si>
  <si>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</si>
  <si>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</si>
  <si>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</si>
  <si>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</si>
  <si>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</si>
  <si>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</si>
  <si>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</si>
  <si>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</si>
  <si>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</si>
  <si>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</si>
  <si>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</si>
  <si>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</si>
  <si>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</si>
  <si>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</si>
  <si>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</si>
  <si>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</si>
  <si>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</si>
  <si>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</si>
  <si>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</si>
  <si>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</si>
  <si>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</si>
  <si>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</si>
  <si>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</si>
  <si>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</si>
  <si>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</si>
  <si>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</si>
  <si>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</si>
  <si>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</si>
  <si>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</si>
  <si>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</si>
  <si>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</si>
  <si>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</si>
  <si>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</si>
  <si>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</si>
  <si>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</si>
  <si>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</si>
  <si>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</si>
  <si>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</si>
  <si>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</si>
  <si>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</si>
  <si>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</si>
  <si>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</si>
  <si>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</si>
  <si>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</si>
  <si>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</si>
  <si>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</si>
  <si>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</si>
  <si>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</si>
  <si>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</si>
  <si>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</si>
  <si>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</si>
  <si>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</si>
  <si>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</si>
  <si>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</si>
  <si>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</si>
  <si>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</si>
  <si>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</si>
  <si>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</si>
  <si>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</si>
  <si>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</si>
  <si>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</si>
  <si>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</si>
  <si>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</si>
  <si>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</si>
  <si>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</si>
  <si>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</si>
  <si>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</si>
  <si>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</si>
  <si>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</si>
  <si>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</si>
  <si>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</si>
  <si>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</si>
  <si>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</si>
  <si>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</si>
  <si>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</si>
  <si>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</si>
  <si>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</si>
  <si>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</si>
  <si>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</si>
  <si>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</si>
  <si>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</si>
  <si>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</si>
  <si>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</si>
  <si>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</si>
  <si>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</si>
  <si>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</si>
  <si>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</si>
  <si>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</si>
  <si>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</si>
  <si>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</si>
  <si>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</si>
  <si>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</si>
  <si>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</si>
  <si>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</si>
  <si>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</si>
  <si>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</si>
  <si>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</si>
  <si>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</si>
  <si>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</si>
  <si>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</si>
  <si>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</si>
  <si>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</si>
  <si>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</si>
  <si>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</si>
  <si>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</si>
  <si>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</si>
  <si>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</si>
  <si>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</si>
  <si>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</si>
  <si>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</si>
  <si>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</si>
  <si>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</si>
  <si>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</si>
  <si>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</si>
  <si>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</si>
  <si>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</si>
  <si>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</si>
  <si>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</si>
  <si>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</si>
  <si>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</si>
  <si>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</si>
  <si>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</si>
  <si>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</si>
  <si>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</si>
  <si>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</si>
  <si>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</si>
  <si>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</si>
  <si>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</si>
  <si>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</si>
  <si>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</si>
  <si>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</si>
  <si>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</si>
  <si>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</si>
  <si>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</si>
  <si>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</si>
  <si>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</si>
  <si>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</si>
  <si>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</si>
  <si>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</si>
  <si>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</si>
  <si>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</si>
  <si>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</si>
  <si>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</si>
  <si>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</si>
  <si>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</si>
  <si>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</si>
  <si>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</si>
  <si>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</si>
  <si>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</si>
  <si>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</si>
  <si>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</si>
  <si>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</si>
  <si>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</si>
  <si>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</si>
  <si>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</si>
  <si>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</si>
  <si>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</si>
  <si>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</si>
  <si>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</si>
  <si>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</si>
  <si>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</si>
  <si>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</si>
  <si>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</si>
  <si>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</si>
  <si>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</si>
  <si>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</si>
  <si>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</si>
  <si>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</si>
  <si>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</si>
  <si>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</si>
  <si>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</si>
  <si>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</si>
  <si>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</si>
  <si>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</si>
  <si>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</si>
  <si>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</si>
  <si>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</si>
  <si>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</si>
  <si>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</si>
  <si>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</si>
  <si>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</si>
  <si>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</si>
  <si>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</si>
  <si>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</si>
  <si>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</si>
  <si>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</si>
  <si>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</si>
  <si>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</si>
  <si>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</si>
  <si>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</si>
  <si>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</si>
  <si>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</si>
  <si>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</si>
  <si>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</si>
  <si>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</si>
  <si>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</si>
  <si>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</si>
  <si>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</si>
  <si>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</si>
  <si>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</si>
  <si>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</si>
  <si>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</si>
  <si>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</si>
  <si>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</si>
  <si>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</si>
  <si>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</si>
  <si>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</si>
  <si>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</si>
  <si>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</si>
  <si>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</si>
  <si>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</si>
  <si>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</si>
  <si>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</si>
  <si>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</si>
  <si>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</si>
  <si>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</si>
  <si>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</si>
  <si>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</si>
  <si>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</si>
  <si>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</si>
  <si>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</si>
  <si>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</si>
  <si>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</si>
  <si>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</si>
  <si>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</si>
  <si>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</si>
  <si>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</si>
  <si>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</si>
  <si>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</si>
  <si>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</si>
  <si>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</si>
  <si>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</si>
  <si>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</si>
  <si>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</si>
  <si>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</si>
  <si>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</si>
  <si>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</si>
  <si>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</si>
  <si>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</si>
  <si>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</si>
  <si>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</si>
  <si>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</si>
  <si>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</si>
  <si>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</si>
  <si>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</si>
  <si>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</si>
  <si>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</si>
  <si>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</si>
  <si>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</si>
  <si>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</si>
  <si>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</si>
  <si>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</si>
  <si>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</si>
  <si>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</si>
  <si>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</si>
  <si>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</si>
  <si>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</si>
  <si>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</si>
  <si>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</si>
  <si>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</si>
  <si>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</si>
  <si>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</si>
  <si>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</si>
  <si>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</si>
  <si>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</si>
  <si>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</si>
  <si>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</si>
  <si>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</si>
  <si>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</si>
  <si>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</si>
  <si>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</si>
  <si>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</si>
  <si>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</si>
  <si>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</si>
  <si>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</si>
  <si>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</si>
  <si>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</si>
  <si>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</si>
  <si>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</si>
  <si>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</si>
  <si>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</si>
  <si>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</si>
  <si>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</si>
  <si>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</si>
  <si>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</si>
  <si>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</si>
  <si>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</si>
  <si>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</si>
  <si>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</si>
  <si>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</si>
  <si>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</si>
  <si>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</si>
  <si>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</si>
  <si>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</si>
  <si>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</si>
  <si>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</si>
  <si>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</si>
  <si>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</si>
  <si>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</si>
  <si>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</si>
  <si>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</si>
  <si>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</si>
  <si>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</si>
  <si>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</si>
  <si>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</si>
  <si>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</si>
  <si>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</si>
  <si>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</si>
  <si>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</si>
  <si>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</si>
  <si>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</si>
  <si>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</si>
  <si>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</si>
  <si>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</si>
  <si>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</si>
  <si>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</si>
  <si>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</si>
  <si>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</si>
  <si>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</si>
  <si>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</si>
  <si>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</si>
  <si>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</si>
  <si>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</si>
  <si>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</si>
  <si>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</si>
  <si>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</si>
  <si>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</si>
  <si>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</si>
  <si>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</si>
  <si>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</si>
  <si>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</si>
  <si>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</si>
  <si>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</si>
  <si>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</si>
  <si>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</si>
  <si>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</si>
  <si>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</si>
  <si>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</si>
  <si>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</si>
  <si>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</si>
  <si>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</si>
  <si>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</si>
  <si>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</si>
  <si>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</si>
  <si>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</si>
  <si>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</si>
  <si>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</si>
  <si>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</si>
  <si>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</si>
  <si>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</si>
  <si>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</si>
  <si>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</si>
  <si>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</si>
  <si>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</si>
  <si>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</si>
  <si>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</si>
  <si>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</si>
  <si>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</si>
  <si>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</si>
  <si>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</si>
  <si>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</si>
  <si>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</si>
  <si>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</si>
  <si>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</si>
  <si>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</si>
  <si>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</si>
  <si>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</si>
  <si>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</si>
  <si>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</si>
  <si>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</si>
  <si>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</si>
  <si>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</si>
  <si>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</si>
  <si>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</si>
  <si>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</si>
  <si>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</si>
  <si>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</si>
  <si>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</si>
  <si>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</si>
  <si>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</si>
  <si>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</si>
  <si>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</si>
  <si>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</si>
  <si>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</si>
  <si>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</si>
  <si>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</si>
  <si>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</si>
  <si>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</si>
  <si>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</si>
  <si>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</si>
  <si>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</si>
  <si>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</si>
  <si>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</si>
  <si>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</si>
  <si>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</si>
  <si>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</si>
  <si>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</si>
  <si>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</si>
  <si>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</si>
  <si>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</si>
  <si>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</si>
  <si>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</si>
  <si>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</si>
  <si>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</si>
  <si>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</si>
  <si>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</si>
  <si>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</si>
  <si>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</si>
  <si>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</si>
  <si>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</si>
  <si>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</si>
  <si>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</si>
  <si>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</si>
  <si>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</si>
  <si>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</si>
  <si>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</si>
  <si>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</si>
  <si>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</si>
  <si>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</si>
  <si>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</si>
  <si>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</si>
  <si>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</si>
  <si>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</si>
  <si>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</si>
  <si>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</si>
  <si>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</si>
  <si>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</si>
  <si>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</si>
  <si>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</si>
  <si>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</si>
  <si>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</si>
  <si>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</si>
  <si>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</si>
  <si>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</si>
  <si>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</si>
  <si>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</si>
  <si>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</si>
  <si>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</si>
  <si>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</si>
  <si>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</si>
  <si>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</si>
  <si>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</si>
  <si>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</si>
  <si>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</si>
  <si>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</si>
  <si>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</si>
  <si>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</si>
  <si>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</si>
  <si>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</si>
  <si>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</si>
  <si>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</si>
  <si>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</si>
  <si>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</si>
  <si>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</si>
  <si>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</si>
  <si>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</si>
  <si>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</si>
  <si>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</si>
  <si>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</si>
  <si>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</si>
  <si>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</si>
  <si>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</si>
  <si>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</si>
  <si>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</si>
  <si>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</si>
  <si>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</si>
  <si>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</si>
  <si>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</si>
  <si>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</si>
  <si>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</si>
  <si>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</si>
  <si>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</si>
  <si>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</si>
  <si>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</si>
  <si>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</si>
  <si>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</si>
  <si>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</si>
  <si>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</si>
  <si>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</si>
  <si>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</si>
  <si>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</si>
  <si>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</si>
  <si>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</si>
  <si>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</si>
  <si>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</si>
  <si>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</si>
  <si>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</si>
  <si>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</si>
  <si>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</si>
  <si>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</si>
  <si>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</si>
  <si>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</si>
  <si>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</si>
  <si>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</si>
  <si>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</si>
  <si>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</si>
  <si>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</si>
  <si>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</si>
  <si>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</si>
  <si>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</si>
  <si>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</si>
  <si>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</si>
  <si>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</si>
  <si>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</si>
  <si>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</si>
  <si>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</si>
  <si>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</si>
  <si>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</si>
  <si>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</si>
  <si>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</si>
  <si>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</si>
  <si>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</si>
  <si>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</si>
  <si>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</si>
  <si>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</si>
  <si>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</si>
  <si>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</si>
  <si>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</si>
  <si>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</si>
  <si>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</si>
  <si>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</si>
  <si>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</si>
  <si>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</si>
  <si>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</si>
  <si>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</si>
  <si>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</si>
  <si>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</si>
  <si>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</si>
  <si>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</si>
  <si>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</si>
  <si>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</si>
  <si>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</si>
  <si>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</si>
  <si>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</si>
  <si>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</si>
  <si>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</si>
  <si>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</si>
  <si>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</si>
  <si>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</si>
  <si>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</si>
  <si>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</si>
  <si>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</si>
  <si>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</si>
  <si>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</si>
  <si>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</si>
  <si>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</si>
  <si>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</si>
  <si>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</si>
  <si>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</si>
  <si>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</si>
  <si>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</si>
  <si>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</si>
  <si>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</si>
  <si>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</si>
  <si>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</si>
  <si>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</si>
  <si>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</si>
  <si>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</si>
  <si>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</si>
  <si>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</si>
  <si>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</si>
  <si>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</si>
  <si>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</si>
  <si>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</si>
  <si>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</si>
  <si>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</si>
  <si>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</si>
  <si>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</si>
  <si>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</si>
  <si>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</si>
  <si>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</si>
  <si>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</si>
  <si>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</si>
  <si>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</si>
  <si>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</si>
  <si>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</si>
  <si>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</si>
  <si>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</si>
  <si>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</si>
  <si>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</si>
  <si>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</si>
  <si>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</si>
  <si>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</si>
  <si>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</si>
  <si>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</si>
  <si>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</si>
  <si>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</si>
  <si>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</si>
  <si>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</si>
  <si>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</si>
  <si>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</si>
  <si>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</si>
  <si>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</si>
  <si>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</si>
  <si>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</si>
  <si>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</si>
  <si>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</si>
  <si>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</si>
  <si>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</si>
  <si>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</si>
  <si>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</si>
  <si>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</si>
  <si>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</si>
  <si>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</si>
  <si>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</si>
  <si>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</si>
  <si>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</si>
  <si>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</si>
  <si>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</si>
  <si>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</si>
  <si>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</si>
  <si>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</si>
  <si>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</si>
  <si>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</si>
  <si>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</si>
  <si>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</si>
  <si>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</si>
  <si>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</si>
  <si>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</si>
  <si>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</si>
  <si>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</si>
  <si>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</si>
  <si>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</si>
  <si>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</si>
  <si>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</si>
  <si>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</si>
  <si>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</si>
  <si>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</si>
  <si>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</si>
  <si>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</si>
  <si>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</si>
  <si>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</si>
  <si>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</si>
  <si>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</si>
  <si>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</si>
  <si>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</si>
  <si>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</si>
  <si>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</si>
  <si>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</si>
  <si>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</si>
  <si>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</si>
  <si>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</si>
  <si>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</si>
  <si>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</si>
  <si>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</si>
  <si>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</si>
  <si>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</si>
  <si>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</si>
  <si>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</si>
  <si>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</si>
  <si>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</si>
  <si>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</si>
  <si>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</si>
  <si>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</si>
  <si>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</si>
  <si>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</si>
  <si>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</si>
  <si>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</si>
  <si>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</si>
  <si>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</si>
  <si>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</si>
  <si>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</si>
  <si>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</si>
  <si>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</si>
  <si>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</si>
  <si>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</si>
  <si>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</si>
  <si>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</si>
  <si>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</si>
  <si>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</si>
  <si>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</si>
  <si>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</si>
  <si>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</si>
  <si>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</si>
  <si>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</si>
  <si>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</si>
  <si>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</si>
  <si>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</si>
  <si>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</si>
  <si>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</si>
  <si>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</si>
  <si>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</si>
  <si>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</si>
  <si>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</si>
  <si>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</si>
  <si>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</si>
  <si>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</si>
  <si>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</si>
  <si>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</si>
  <si>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</si>
  <si>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</si>
  <si>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</si>
  <si>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</si>
  <si>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</si>
  <si>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</si>
  <si>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</si>
  <si>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</si>
  <si>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</si>
  <si>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</si>
  <si>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</si>
  <si>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</si>
  <si>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</si>
  <si>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</si>
  <si>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</si>
  <si>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</si>
  <si>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</si>
  <si>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</si>
  <si>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</si>
  <si>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</si>
  <si>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</si>
  <si>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</si>
  <si>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</si>
  <si>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</si>
  <si>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</si>
  <si>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</si>
  <si>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</si>
  <si>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</si>
  <si>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</si>
  <si>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</si>
  <si>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</si>
  <si>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</si>
  <si>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</si>
  <si>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</si>
  <si>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</si>
  <si>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</si>
  <si>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</si>
  <si>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</si>
  <si>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</si>
  <si>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</si>
  <si>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</si>
  <si>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</si>
  <si>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</si>
  <si>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</si>
  <si>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</si>
  <si>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</si>
  <si>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</si>
  <si>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</si>
  <si>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</si>
  <si>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</si>
  <si>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</si>
  <si>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</si>
  <si>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</si>
  <si>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</si>
  <si>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</si>
  <si>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</si>
  <si>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</si>
  <si>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</si>
  <si>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</si>
  <si>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</si>
  <si>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</si>
  <si>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</si>
  <si>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</si>
  <si>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</si>
  <si>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</si>
  <si>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</si>
  <si>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</si>
  <si>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</si>
  <si>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</si>
  <si>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</si>
  <si>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</si>
  <si>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</si>
  <si>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</si>
  <si>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</si>
  <si>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</si>
  <si>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</si>
  <si>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</si>
  <si>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</si>
  <si>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</si>
  <si>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</si>
  <si>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</si>
  <si>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</si>
  <si>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</si>
  <si>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</si>
  <si>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</si>
  <si>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</si>
  <si>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</si>
  <si>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</si>
  <si>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</si>
  <si>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</si>
  <si>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</si>
  <si>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</si>
  <si>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</si>
  <si>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</si>
  <si>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</si>
  <si>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</si>
  <si>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</si>
  <si>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</si>
  <si>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</si>
  <si>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</si>
  <si>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</si>
  <si>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</si>
  <si>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</si>
  <si>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</si>
  <si>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</si>
  <si>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</si>
  <si>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</si>
  <si>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</si>
  <si>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</si>
  <si>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</si>
  <si>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</si>
  <si>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</si>
  <si>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</si>
  <si>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</si>
  <si>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</si>
  <si>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</si>
  <si>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</si>
  <si>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</si>
  <si>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</si>
  <si>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</si>
  <si>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</si>
  <si>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</si>
  <si>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</si>
  <si>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</si>
  <si>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</si>
  <si>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</si>
  <si>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</si>
  <si>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</si>
  <si>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</si>
  <si>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</si>
  <si>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</si>
  <si>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</si>
  <si>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</si>
  <si>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</si>
  <si>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</si>
  <si>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</si>
  <si>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</si>
  <si>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</si>
  <si>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</si>
  <si>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</si>
  <si>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</si>
  <si>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</si>
  <si>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</si>
  <si>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</si>
  <si>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</si>
  <si>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</si>
  <si>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</si>
  <si>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</si>
  <si>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</si>
  <si>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</si>
  <si>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</si>
  <si>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</si>
  <si>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</si>
  <si>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</si>
  <si>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</si>
  <si>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</si>
  <si>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</si>
  <si>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</si>
  <si>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</si>
  <si>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</si>
  <si>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</si>
  <si>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</si>
  <si>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</si>
  <si>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</si>
  <si>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</si>
  <si>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</si>
  <si>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</si>
  <si>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</si>
  <si>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</si>
  <si>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</si>
  <si>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</si>
  <si>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</si>
  <si>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</si>
  <si>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</si>
  <si>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</si>
  <si>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</si>
  <si>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</si>
  <si>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</si>
  <si>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</si>
  <si>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</si>
  <si>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</si>
  <si>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</si>
  <si>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</si>
  <si>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</si>
  <si>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</si>
  <si>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</si>
  <si>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</si>
  <si>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</si>
  <si>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</si>
  <si>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</si>
  <si>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</si>
  <si>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</si>
  <si>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</si>
  <si>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</si>
  <si>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</si>
  <si>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</si>
  <si>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</si>
  <si>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</si>
  <si>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</si>
  <si>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</si>
  <si>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</si>
  <si>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</si>
  <si>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</si>
  <si>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</si>
  <si>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</si>
  <si>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</si>
  <si>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</si>
  <si>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</si>
  <si>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</si>
  <si>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</si>
  <si>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</si>
  <si>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</si>
  <si>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</si>
  <si>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</si>
  <si>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</si>
  <si>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</si>
  <si>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</si>
  <si>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</si>
  <si>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</si>
  <si>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</si>
  <si>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</si>
  <si>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</si>
  <si>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</si>
  <si>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</si>
  <si>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</si>
  <si>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</si>
  <si>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</si>
  <si>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</si>
  <si>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</si>
  <si>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</si>
  <si>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</si>
  <si>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</si>
  <si>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</si>
  <si>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</si>
  <si>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</si>
  <si>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</si>
  <si>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</si>
  <si>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</si>
  <si>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</si>
  <si>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</si>
  <si>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</si>
  <si>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</si>
  <si>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</si>
  <si>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</si>
  <si>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</si>
  <si>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</si>
  <si>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</si>
  <si>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</si>
  <si>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</si>
  <si>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</si>
  <si>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</si>
  <si>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</si>
  <si>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</si>
  <si>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</si>
  <si>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</si>
  <si>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</si>
  <si>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</si>
  <si>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</si>
  <si>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</si>
  <si>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</si>
  <si>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</si>
  <si>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</si>
  <si>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</si>
  <si>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</si>
  <si>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</si>
  <si>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</si>
  <si>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</si>
  <si>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</si>
  <si>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</si>
  <si>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</si>
  <si>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</si>
  <si>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</si>
  <si>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</si>
  <si>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</si>
  <si>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</si>
  <si>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</si>
  <si>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</si>
  <si>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</si>
  <si>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</si>
  <si>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</si>
  <si>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</si>
  <si>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</si>
  <si>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</si>
  <si>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</si>
  <si>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</si>
  <si>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</si>
  <si>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</si>
  <si>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</si>
  <si>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</si>
  <si>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</si>
  <si>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</si>
  <si>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</si>
  <si>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</si>
  <si>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</si>
  <si>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</si>
  <si>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</si>
  <si>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</si>
  <si>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</si>
  <si>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</si>
  <si>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</si>
  <si>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</si>
  <si>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</si>
  <si>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</si>
  <si>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</si>
  <si>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</si>
  <si>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</si>
  <si>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</si>
  <si>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</si>
  <si>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</si>
  <si>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</si>
  <si>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</si>
  <si>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</si>
  <si>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</si>
  <si>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</si>
  <si>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</si>
  <si>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</si>
  <si>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</si>
  <si>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</si>
  <si>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</si>
  <si>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</si>
  <si>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</si>
  <si>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</si>
  <si>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</si>
  <si>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</si>
  <si>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</si>
  <si>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</si>
  <si>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</si>
  <si>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</si>
  <si>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</si>
  <si>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</si>
  <si>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</si>
  <si>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</si>
  <si>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</si>
  <si>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</si>
  <si>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</si>
  <si>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</si>
  <si>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</si>
  <si>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</si>
  <si>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</si>
  <si>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</si>
  <si>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</si>
  <si>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</si>
  <si>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</si>
  <si>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</si>
  <si>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</si>
  <si>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</si>
  <si>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</si>
  <si>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</si>
  <si>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</si>
  <si>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</si>
  <si>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</si>
  <si>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</si>
  <si>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</si>
  <si>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</si>
  <si>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</si>
  <si>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</si>
  <si>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</si>
  <si>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</si>
  <si>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</si>
  <si>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</si>
  <si>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</si>
  <si>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</si>
  <si>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</si>
  <si>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</si>
  <si>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</si>
  <si>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</si>
  <si>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</si>
  <si>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</si>
  <si>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</si>
  <si>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</si>
  <si>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</si>
  <si>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</si>
  <si>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</si>
  <si>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</si>
  <si>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</si>
  <si>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</si>
  <si>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</si>
  <si>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</si>
  <si>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</si>
  <si>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</si>
  <si>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</si>
  <si>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</si>
  <si>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</si>
  <si>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</si>
  <si>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</si>
  <si>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</si>
  <si>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</si>
  <si>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</si>
  <si>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</si>
  <si>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</si>
  <si>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</si>
  <si>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</si>
  <si>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</si>
  <si>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</si>
  <si>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</si>
  <si>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</si>
  <si>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</si>
  <si>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</si>
  <si>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</si>
  <si>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</si>
  <si>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</si>
  <si>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</si>
  <si>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</si>
  <si>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</si>
  <si>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</si>
  <si>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</si>
  <si>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</si>
  <si>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</si>
  <si>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</si>
  <si>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</si>
  <si>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</si>
  <si>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</si>
  <si>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</si>
  <si>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</si>
  <si>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</si>
  <si>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</si>
  <si>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</si>
  <si>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</si>
  <si>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</si>
  <si>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</si>
  <si>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</si>
  <si>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</si>
  <si>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</si>
  <si>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</si>
  <si>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</si>
  <si>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</si>
  <si>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</si>
  <si>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</si>
  <si>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</si>
  <si>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</si>
  <si>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</si>
  <si>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</si>
  <si>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</si>
  <si>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</si>
  <si>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</si>
  <si>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</si>
  <si>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</si>
  <si>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</si>
  <si>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</si>
  <si>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</si>
  <si>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</si>
  <si>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</si>
  <si>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</si>
  <si>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</si>
  <si>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</si>
  <si>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</si>
  <si>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</si>
  <si>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</si>
  <si>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</si>
  <si>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</si>
  <si>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</si>
  <si>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</si>
  <si>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</si>
  <si>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</si>
  <si>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</si>
  <si>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</si>
  <si>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</si>
  <si>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</si>
  <si>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</si>
  <si>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</si>
  <si>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</si>
  <si>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</si>
  <si>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</si>
  <si>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</si>
  <si>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</si>
  <si>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</si>
  <si>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</si>
  <si>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</si>
  <si>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</si>
  <si>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</si>
  <si>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</si>
  <si>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</si>
  <si>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</si>
  <si>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</si>
  <si>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</si>
  <si>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</si>
  <si>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</si>
  <si>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</si>
  <si>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</si>
  <si>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</si>
  <si>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</si>
  <si>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</si>
  <si>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</si>
  <si>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</si>
  <si>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</si>
  <si>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</si>
  <si>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</si>
  <si>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</si>
  <si>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</si>
  <si>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</si>
  <si>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</si>
  <si>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</si>
  <si>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</si>
  <si>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</si>
  <si>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</si>
  <si>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</si>
  <si>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</si>
  <si>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</si>
  <si>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</si>
  <si>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</si>
  <si>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</si>
  <si>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</si>
  <si>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</si>
  <si>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</si>
  <si>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</si>
  <si>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</si>
  <si>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</si>
  <si>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</si>
  <si>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</si>
  <si>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</si>
  <si>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</si>
  <si>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</si>
  <si>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</si>
  <si>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</si>
  <si>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</si>
  <si>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</si>
  <si>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</si>
  <si>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</si>
  <si>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</si>
  <si>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</si>
  <si>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</si>
  <si>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</si>
  <si>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</si>
  <si>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</si>
  <si>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</si>
  <si>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</si>
  <si>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</si>
  <si>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</si>
  <si>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</si>
  <si>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</si>
  <si>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</si>
  <si>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</si>
  <si>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</si>
  <si>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</si>
  <si>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</si>
  <si>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</si>
  <si>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</si>
  <si>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</si>
  <si>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</si>
  <si>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</si>
  <si>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</si>
  <si>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</si>
  <si>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</si>
  <si>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</si>
  <si>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</si>
  <si>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</si>
  <si>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</si>
  <si>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</si>
  <si>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</si>
  <si>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</si>
  <si>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</si>
  <si>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</si>
  <si>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</si>
  <si>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</si>
  <si>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</si>
  <si>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</si>
  <si>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</si>
  <si>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</si>
  <si>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</si>
  <si>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</si>
  <si>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</si>
  <si>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</si>
  <si>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</si>
  <si>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</si>
  <si>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</si>
  <si>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</si>
  <si>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</si>
  <si>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</si>
  <si>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</si>
  <si>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</si>
  <si>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</si>
  <si>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</si>
  <si>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</si>
  <si>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</si>
  <si>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</si>
  <si>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</si>
  <si>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</si>
  <si>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</si>
  <si>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</si>
  <si>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</si>
  <si>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</si>
  <si>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</si>
  <si>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</si>
  <si>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</si>
  <si>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</si>
  <si>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</si>
  <si>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</si>
  <si>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</si>
  <si>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</si>
  <si>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</si>
  <si>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</si>
  <si>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</si>
  <si>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</si>
  <si>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</si>
  <si>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</si>
  <si>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</si>
  <si>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</si>
  <si>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</si>
  <si>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</si>
  <si>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</si>
  <si>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</si>
  <si>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</si>
  <si>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</si>
  <si>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</si>
  <si>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</si>
  <si>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</si>
  <si>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</si>
  <si>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</si>
  <si>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</si>
  <si>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</si>
  <si>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</si>
  <si>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</si>
  <si>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</si>
  <si>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</si>
  <si>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</si>
  <si>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</si>
  <si>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</si>
  <si>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</si>
  <si>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</si>
  <si>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</si>
  <si>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</si>
  <si>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</si>
  <si>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</si>
  <si>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</si>
  <si>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</si>
  <si>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</si>
  <si>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</si>
  <si>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</si>
  <si>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</si>
  <si>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</si>
  <si>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</si>
  <si>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</si>
  <si>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</si>
  <si>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</si>
  <si>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</si>
  <si>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</si>
  <si>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</si>
  <si>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</si>
  <si>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</si>
  <si>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</si>
  <si>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</si>
  <si>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</si>
  <si>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</si>
  <si>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</si>
  <si>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</si>
  <si>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</si>
  <si>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</si>
  <si>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</si>
  <si>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</si>
  <si>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</si>
  <si>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</si>
  <si>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</si>
  <si>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</si>
  <si>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</si>
  <si>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</si>
  <si>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</si>
  <si>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</si>
  <si>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</si>
  <si>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</si>
  <si>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</si>
  <si>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</si>
  <si>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</si>
  <si>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</si>
  <si>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</si>
  <si>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</si>
  <si>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</si>
  <si>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</si>
  <si>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</si>
  <si>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</si>
  <si>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</si>
  <si>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</si>
  <si>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</si>
  <si>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</si>
  <si>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</si>
  <si>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</si>
  <si>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</si>
  <si>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</si>
  <si>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</si>
  <si>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</si>
  <si>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</si>
  <si>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</si>
  <si>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</si>
  <si>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</si>
  <si>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</si>
  <si>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</si>
  <si>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</si>
  <si>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</si>
  <si>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</si>
  <si>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</si>
  <si>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</si>
  <si>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</si>
  <si>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</si>
  <si>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</si>
  <si>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</si>
  <si>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</si>
  <si>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</si>
  <si>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</si>
  <si>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</si>
  <si>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</si>
  <si>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</si>
  <si>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</si>
  <si>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</si>
  <si>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</si>
  <si>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</si>
  <si>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</si>
  <si>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</si>
  <si>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</si>
  <si>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</si>
  <si>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</si>
  <si>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</si>
  <si>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</si>
  <si>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</si>
  <si>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</si>
  <si>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</si>
  <si>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</si>
  <si>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</si>
  <si>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</si>
  <si>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</si>
  <si>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</si>
  <si>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</si>
  <si>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</si>
  <si>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</si>
  <si>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</si>
  <si>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</si>
  <si>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</si>
  <si>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</si>
  <si>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</si>
  <si>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</si>
  <si>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</si>
  <si>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</si>
  <si>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</si>
  <si>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</si>
  <si>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</si>
  <si>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</si>
  <si>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</si>
  <si>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</si>
  <si>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</si>
  <si>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</si>
  <si>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</si>
  <si>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</si>
  <si>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</si>
  <si>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</si>
  <si>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</si>
  <si>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</si>
  <si>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</si>
  <si>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</si>
  <si>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</si>
  <si>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</si>
  <si>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</si>
  <si>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</si>
  <si>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</si>
  <si>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</si>
  <si>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</si>
  <si>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</si>
  <si>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</si>
  <si>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</si>
  <si>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</si>
  <si>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</si>
  <si>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</si>
  <si>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</si>
  <si>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</si>
  <si>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</si>
  <si>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</si>
  <si>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</si>
  <si>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</si>
  <si>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</si>
  <si>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</si>
  <si>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</si>
  <si>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</si>
  <si>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</si>
  <si>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</si>
  <si>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</si>
  <si>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</si>
  <si>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</si>
  <si>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</si>
  <si>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</si>
  <si>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</si>
  <si>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</si>
  <si>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</si>
  <si>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</si>
  <si>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</si>
  <si>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</si>
  <si>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</si>
  <si>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</si>
  <si>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</si>
  <si>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</si>
  <si>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</si>
  <si>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</si>
  <si>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</si>
  <si>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</si>
  <si>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</si>
  <si>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</si>
  <si>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</si>
  <si>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</si>
  <si>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</si>
  <si>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</si>
  <si>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</si>
  <si>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</si>
  <si>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</si>
  <si>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</si>
  <si>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</si>
  <si>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</si>
  <si>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</si>
  <si>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</si>
  <si>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</si>
  <si>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</si>
  <si>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</si>
  <si>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</si>
  <si>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</si>
  <si>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</si>
  <si>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</si>
  <si>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</si>
  <si>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</si>
  <si>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</si>
  <si>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</si>
  <si>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</si>
  <si>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</si>
  <si>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</si>
  <si>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</si>
  <si>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</si>
  <si>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</si>
  <si>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</si>
  <si>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</si>
  <si>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</si>
  <si>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</si>
  <si>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</si>
  <si>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</si>
  <si>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</si>
  <si>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</si>
  <si>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</si>
  <si>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</si>
  <si>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</si>
  <si>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</si>
  <si>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</si>
  <si>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</si>
  <si>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</si>
  <si>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</si>
  <si>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</si>
  <si>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</si>
  <si>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</si>
  <si>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</si>
  <si>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</si>
  <si>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</si>
  <si>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</si>
  <si>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</si>
  <si>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</si>
  <si>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</si>
  <si>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</si>
  <si>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</si>
  <si>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</si>
  <si>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</si>
  <si>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</si>
  <si>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</si>
  <si>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</si>
  <si>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</si>
  <si>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</si>
  <si>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</si>
  <si>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</si>
  <si>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</si>
  <si>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</si>
  <si>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</si>
  <si>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</si>
  <si>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</si>
  <si>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</si>
  <si>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</si>
  <si>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</si>
  <si>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</si>
  <si>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</si>
  <si>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</si>
  <si>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</si>
  <si>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</si>
  <si>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</si>
  <si>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</si>
  <si>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</si>
  <si>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</si>
  <si>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</si>
  <si>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</si>
  <si>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</si>
  <si>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</si>
  <si>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</si>
  <si>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</si>
  <si>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</si>
  <si>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</si>
  <si>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</si>
  <si>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</si>
  <si>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</si>
  <si>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</si>
  <si>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</si>
  <si>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</si>
  <si>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</si>
  <si>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</si>
  <si>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</si>
  <si>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</si>
  <si>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</si>
  <si>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</si>
  <si>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</si>
  <si>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</si>
  <si>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</si>
  <si>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</si>
  <si>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</si>
  <si>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</si>
  <si>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</si>
  <si>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</si>
  <si>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</si>
  <si>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</si>
  <si>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</si>
  <si>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</si>
  <si>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</si>
  <si>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</si>
  <si>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</si>
  <si>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</si>
  <si>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</si>
  <si>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</si>
  <si>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</si>
  <si>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</si>
  <si>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</si>
  <si>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</si>
  <si>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</si>
  <si>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</si>
  <si>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</si>
  <si>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</si>
  <si>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</si>
  <si>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</si>
  <si>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</si>
  <si>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</si>
  <si>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</si>
  <si>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</si>
  <si>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</si>
  <si>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</si>
  <si>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</si>
  <si>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</si>
  <si>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</si>
  <si>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</si>
  <si>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</si>
  <si>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</si>
  <si>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</si>
  <si>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</si>
  <si>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</si>
  <si>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</si>
  <si>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</si>
  <si>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</si>
  <si>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</si>
  <si>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</si>
  <si>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</si>
  <si>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</si>
  <si>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</si>
  <si>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</si>
  <si>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</si>
  <si>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</si>
  <si>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</si>
  <si>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</si>
  <si>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</si>
  <si>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</si>
  <si>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</si>
  <si>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</si>
  <si>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</si>
  <si>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</si>
  <si>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</si>
  <si>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</si>
  <si>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</si>
  <si>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</si>
  <si>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</si>
  <si>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</si>
  <si>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</si>
  <si>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</si>
  <si>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</si>
  <si>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</si>
  <si>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</si>
  <si>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</si>
  <si>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</si>
  <si>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</si>
  <si>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</si>
  <si>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</si>
  <si>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</si>
  <si>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</si>
  <si>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</si>
  <si>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</si>
  <si>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</si>
  <si>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</si>
  <si>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</si>
  <si>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</si>
  <si>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</si>
  <si>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</si>
  <si>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</si>
  <si>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</si>
  <si>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</si>
  <si>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</si>
  <si>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</si>
  <si>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</si>
  <si>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</si>
  <si>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</si>
  <si>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</si>
  <si>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</si>
  <si>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</si>
  <si>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</si>
  <si>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</si>
  <si>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</si>
  <si>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</si>
  <si>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</si>
  <si>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</si>
  <si>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</si>
  <si>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</si>
  <si>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</si>
  <si>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</si>
  <si>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</si>
  <si>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</si>
  <si>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</si>
  <si>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</si>
  <si>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</si>
  <si>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</si>
  <si>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</si>
  <si>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</si>
  <si>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</si>
  <si>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</si>
  <si>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</si>
  <si>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</si>
  <si>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</si>
  <si>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</si>
  <si>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</si>
  <si>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</si>
  <si>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</si>
  <si>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</si>
  <si>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</si>
  <si>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</si>
  <si>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</si>
  <si>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</si>
  <si>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</si>
  <si>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</si>
  <si>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</si>
  <si>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</si>
  <si>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</si>
  <si>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</si>
  <si>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</si>
  <si>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</si>
  <si>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</si>
  <si>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</si>
  <si>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</si>
  <si>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</si>
  <si>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</si>
  <si>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</si>
  <si>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</si>
  <si>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</si>
  <si>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</si>
  <si>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</si>
  <si>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</si>
  <si>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</si>
  <si>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</si>
  <si>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</si>
  <si>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</si>
  <si>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</si>
  <si>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</si>
  <si>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</si>
  <si>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</si>
  <si>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</si>
  <si>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</si>
  <si>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</si>
  <si>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</si>
  <si>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</si>
  <si>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</si>
  <si>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</si>
  <si>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</si>
  <si>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</si>
  <si>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</si>
  <si>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</si>
  <si>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</si>
  <si>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</si>
  <si>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</si>
  <si>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</si>
  <si>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</si>
  <si>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</si>
  <si>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</si>
  <si>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</si>
  <si>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</si>
  <si>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</si>
  <si>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</si>
  <si>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</si>
  <si>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</si>
  <si>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</si>
  <si>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</si>
  <si>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</si>
  <si>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</si>
  <si>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</si>
  <si>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</si>
  <si>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</si>
  <si>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</si>
  <si>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</si>
  <si>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</si>
  <si>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</si>
  <si>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</si>
  <si>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</si>
  <si>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</si>
  <si>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</si>
  <si>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</si>
  <si>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</si>
  <si>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</si>
  <si>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</si>
  <si>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</si>
  <si>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</si>
  <si>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</si>
  <si>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</si>
  <si>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</si>
  <si>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</si>
  <si>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</si>
  <si>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</si>
  <si>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</si>
  <si>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</si>
  <si>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</si>
  <si>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</si>
  <si>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</si>
  <si>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</si>
  <si>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</si>
  <si>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</si>
  <si>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</si>
  <si>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</si>
  <si>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</si>
  <si>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</si>
  <si>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</si>
  <si>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</si>
  <si>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</si>
  <si>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</si>
  <si>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</si>
  <si>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</si>
  <si>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</si>
  <si>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</si>
  <si>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</si>
  <si>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</si>
  <si>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</si>
  <si>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</si>
  <si>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</si>
  <si>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</si>
  <si>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</si>
  <si>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</si>
  <si>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</si>
  <si>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</si>
  <si>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</si>
  <si>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</si>
  <si>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</si>
  <si>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</si>
  <si>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</si>
  <si>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</si>
  <si>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</si>
  <si>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</si>
  <si>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</si>
  <si>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</si>
  <si>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</si>
  <si>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</si>
  <si>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</si>
  <si>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</si>
  <si>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</si>
  <si>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</si>
  <si>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</si>
  <si>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</si>
  <si>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</si>
  <si>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</si>
  <si>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</si>
  <si>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</si>
  <si>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</si>
  <si>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</si>
  <si>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</si>
  <si>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</si>
  <si>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</si>
  <si>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</si>
  <si>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</si>
  <si>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</si>
  <si>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</si>
  <si>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</si>
  <si>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</si>
  <si>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</si>
  <si>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</si>
  <si>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</si>
  <si>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</si>
  <si>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</si>
  <si>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</si>
  <si>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</si>
  <si>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</si>
  <si>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</si>
  <si>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</si>
  <si>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</si>
  <si>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</si>
  <si>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</si>
  <si>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</si>
  <si>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</si>
  <si>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</si>
  <si>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</si>
  <si>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</si>
  <si>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</si>
  <si>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</si>
  <si>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</si>
  <si>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</si>
  <si>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</si>
  <si>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</si>
  <si>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</si>
  <si>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</si>
  <si>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</si>
  <si>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</si>
  <si>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</si>
  <si>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</si>
  <si>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</si>
  <si>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</si>
  <si>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</si>
  <si>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</si>
  <si>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</si>
  <si>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</si>
  <si>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</si>
  <si>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</si>
  <si>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</si>
  <si>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</si>
  <si>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</si>
  <si>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</si>
  <si>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</si>
  <si>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</si>
  <si>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</si>
  <si>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</si>
  <si>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</si>
  <si>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</si>
  <si>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</si>
  <si>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</si>
  <si>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</si>
  <si>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</si>
  <si>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</si>
  <si>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</si>
  <si>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</si>
  <si>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</si>
  <si>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</si>
  <si>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</si>
  <si>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</si>
  <si>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</si>
  <si>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</si>
  <si>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</si>
  <si>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</si>
  <si>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</si>
  <si>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</si>
  <si>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</si>
  <si>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</si>
  <si>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</si>
  <si>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</si>
  <si>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</si>
  <si>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</si>
  <si>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</si>
  <si>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</si>
  <si>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</si>
  <si>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</si>
  <si>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</si>
  <si>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</si>
  <si>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</si>
  <si>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</si>
  <si>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</si>
  <si>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</si>
  <si>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</si>
  <si>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</si>
  <si>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</si>
  <si>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</si>
  <si>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</si>
  <si>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</si>
  <si>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</si>
  <si>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</si>
  <si>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</si>
  <si>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</si>
  <si>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</si>
  <si>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</si>
  <si>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</si>
  <si>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</si>
  <si>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</si>
  <si>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</si>
  <si>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</si>
  <si>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</si>
  <si>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</si>
  <si>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</si>
  <si>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</si>
  <si>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</si>
  <si>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</si>
  <si>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</si>
  <si>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</si>
  <si>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</si>
  <si>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</si>
  <si>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</si>
  <si>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</si>
  <si>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</si>
  <si>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</si>
  <si>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</si>
  <si>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</si>
  <si>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</si>
  <si>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</si>
  <si>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</si>
  <si>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</si>
  <si>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</si>
  <si>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</si>
  <si>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</si>
  <si>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</si>
  <si>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</si>
  <si>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</si>
  <si>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</si>
  <si>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</si>
  <si>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</si>
  <si>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</si>
  <si>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</si>
  <si>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</si>
  <si>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</si>
  <si>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</si>
  <si>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</si>
  <si>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</si>
  <si>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</si>
  <si>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</si>
  <si>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</si>
  <si>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</si>
  <si>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</si>
  <si>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</si>
  <si>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</si>
  <si>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</si>
  <si>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</si>
  <si>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</si>
  <si>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</si>
  <si>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</si>
  <si>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</si>
  <si>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</si>
  <si>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</si>
  <si>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</si>
  <si>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</si>
  <si>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</si>
  <si>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</si>
  <si>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</si>
  <si>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</si>
  <si>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</si>
  <si>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</si>
  <si>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</si>
  <si>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</si>
  <si>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</si>
  <si>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</si>
  <si>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</si>
  <si>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</si>
  <si>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</si>
  <si>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</si>
  <si>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</si>
  <si>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</si>
  <si>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</si>
  <si>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</si>
  <si>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</si>
  <si>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</si>
  <si>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</si>
  <si>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</si>
  <si>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</si>
  <si>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</si>
  <si>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</si>
  <si>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</si>
  <si>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</si>
  <si>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</si>
  <si>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</si>
  <si>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</si>
  <si>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</si>
  <si>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</si>
  <si>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</si>
  <si>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</si>
  <si>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</si>
  <si>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</si>
  <si>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</si>
  <si>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</si>
  <si>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</si>
  <si>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</si>
  <si>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</si>
  <si>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</si>
  <si>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</si>
  <si>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</si>
  <si>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</si>
  <si>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</si>
  <si>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</si>
  <si>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</si>
  <si>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</si>
  <si>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</si>
  <si>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</si>
  <si>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</si>
  <si>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</si>
  <si>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</si>
  <si>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</si>
  <si>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</si>
  <si>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</si>
  <si>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</si>
  <si>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</si>
  <si>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</si>
  <si>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</si>
  <si>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</si>
  <si>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</si>
  <si>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</si>
  <si>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</si>
  <si>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</si>
  <si>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</si>
  <si>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</si>
  <si>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</si>
  <si>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</si>
  <si>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</si>
  <si>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</si>
  <si>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</si>
  <si>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</si>
  <si>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</si>
  <si>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</si>
  <si>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</si>
  <si>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</si>
  <si>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</si>
  <si>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</si>
  <si>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</si>
  <si>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</si>
  <si>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</si>
  <si>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</si>
  <si>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</si>
  <si>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</si>
  <si>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</si>
  <si>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</si>
  <si>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</si>
  <si>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</si>
  <si>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</si>
  <si>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</si>
  <si>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</si>
  <si>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</si>
  <si>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</si>
  <si>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</si>
  <si>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</si>
  <si>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</si>
  <si>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</si>
  <si>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</si>
  <si>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</si>
  <si>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</si>
  <si>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</si>
  <si>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</si>
  <si>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</si>
  <si>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</si>
  <si>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</si>
  <si>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</si>
  <si>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</si>
  <si>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</si>
  <si>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</si>
  <si>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</si>
  <si>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</si>
  <si>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</si>
  <si>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</si>
  <si>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 xml:space="preserve">access nigth issue  USF area  </t>
  </si>
  <si>
    <t>PCM-20251011-00000329</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</si>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</sst>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278.2623185185148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0.75298981481319061</v>
      </c>
      <c r="H3" s="165">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0.1502004629583098</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45941.210744444441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45941.210744444441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45941.210744444441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45941.210744444441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45941.210744444441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45941.210744444441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45941.210744444441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45941.210744444441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45941.210744444441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45941.210744444441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45941.210744444441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45941.210744444441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45941.210744444441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45941.210744444441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45941.210744444441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45941.210744444441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45941.210744444441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45941.210744444441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45941.210744444441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45941.210744444441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45941.210744444441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45941.210744444441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45941.210744444441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45941.210744444441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45941.210744444441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45941.210744444441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45941.210744444441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45941.210744444441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45941.210744444441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45941.210744444441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45941.210744444441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45941.210744444441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45941.210744444441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45941.210744444441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45941.210744444441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45941.210744444441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45941.210744444441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45941.210744444441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45941.210744444441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45941.210744444441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45941.210744444441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45941.210744444441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45941.210744444441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45941.210744444441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45941.210744444441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45941.210744444441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45941.210744444441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45941.210744444441</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7746F607-F6F9-4BEA-92ED-94E8D30026EF}"/>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134.48366111110954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116.21090648147947</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45941.210744444441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45941.210744444441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45941.210744444441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45941.210744444441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45941.210744444441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45941.210744444441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45941.210744444441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45941.210744444441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45941.210744444441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45941.210744444441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45941.210744444441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45941.210744444441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45941.210744444441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45941.210744444441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45941.210744444441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45941.210744444441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45941.210744444441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45941.210744444441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45941.210744444441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45941.210744444441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45941.210744444441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45941.210744444441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45941.210744444441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45941.210744444441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45941.210744444441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45941.210744444441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45941.210744444441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45941.210744444441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45941.210744444441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45941.210744444441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45941.210744444441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45941.210744444441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45941.210744444441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45941.210744444441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45941.210744444441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45941.210744444441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45941.210744444441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45941.210744444441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45941.210744444441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45941.210744444441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45941.210744444441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45941.210744444441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45941.210744444441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45941.210744444441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45941.210744444441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45941.210744444441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45941.210744444441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45941.210744444441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45941.210744444441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45941.210744444441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45941.210744444441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45941.210744444441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45941.210744444441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45941.210744444441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45941.210744444441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45941.210744444441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45941.210744444441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45941.210744444441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45941.210744444441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45941.210744444441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45941.210744444441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45941.210744444441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45941.210744444441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45941.210744444441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45941.210744444441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45941.210744444441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45941.210744444441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45941.210744444441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45941.210744444441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45941.210744444441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45941.210744444441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45941.210744444441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45941.210744444441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45941.210744444441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45941.210744444441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45941.210744444441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45941.210744444441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45941.210744444441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45941.210744444441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45941.210744444441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45941.210744444441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45941.210744444441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45941.210744444441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45941.210744444441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45941.210744444441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45941.210744444441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45941.210744444441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45941.210744444441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45941.210744444441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45941.210744444441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45941.210744444441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45941.210744444441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45941.210744444441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45941.210744444441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45941.210744444441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45941.210744444441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45941.210744444441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45941.210744444441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45941.210744444441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45941.210744444441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45941.210744444441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45941.210744444441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45941.210744444441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45941.210744444441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45941.210744444441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45941.210744444441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45941.210744444441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45941.210744444441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45941.210744444441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45941.210744444441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45941.210744444441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45941.210744444441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45941.210744444441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45941.210744444441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45941.210744444441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45941.210744444441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45941.210744444441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45941.210744444441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45941.210744444441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45941.210744444441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45941.210744444441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45941.210744444441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45941.210744444441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45941.210744444441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45941.210744444441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45941.210744444441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45941.210744444441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45941.210744444441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45941.210744444441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45941.210744444441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45941.210744444441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45941.210744444441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45941.210744444441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45941.210744444441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45941.210744444441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45941.210744444441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45941.210744444441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45941.210744444441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45941.210744444441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45941.210744444441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45941.210744444441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45941.210744444441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45941.210744444441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45941.210744444441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45941.210744444441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45941.210744444441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45941.210744444441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45941.210744444441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45941.210744444441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45941.210744444441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45941.210744444441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45941.210744444441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45941.210744444441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45941.210744444441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45941.210744444441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45941.210744444441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45941.210744444441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45941.210744444441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45941.210744444441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45941.210744444441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45941.210744444441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45941.210744444441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45941.210744444441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45941.210744444441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45941.210744444441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45941.210744444441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45941.210744444441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45941.210744444441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45941.210744444441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45941.210744444441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45941.210744444441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45941.210744444441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45941.210744444441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45941.210744444441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45941.210744444441</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45941.210744444441</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45941.210744444441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45941.210744444441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45941.210744444441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45941.210744444441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45941.210744444441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45941.210744444441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45941.210744444441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45941.210744444441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45941.210744444441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45941.210744444441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45941.210744444441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45941.210744444441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45941.210744444441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45941.210744444441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45941.210744444441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45941.210744444441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45941.210744444441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45941.210744444441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45941.210744444441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45941.210744444441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45941.210744444441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45941.210744444441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45941.210744444441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45941.210744444441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45941.210744444441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45941.210744444441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45941.210744444441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45941.210744444441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45941.210744444441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45941.210744444441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45941.210744444441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45941.210744444441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45941.210744444441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45941.210744444441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45941.210744444441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45941.210744444441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45941.210744444441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45941.210744444441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45941.210744444441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45941.210744444441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45941.210744444441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45941.210744444441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45941.210744444441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45941.210744444441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45941.210744444441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45941.210744444441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45941.210744444441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45941.210744444441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45941.210744444441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45941.210744444441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45941.210744444441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45941.210744444441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45941.210744444441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45941.210744444441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45941.210744444441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45941.210744444441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45941.210744444441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45941.210744444441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45941.210744444441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45941.210744444441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45941.210744444441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45941.210744444441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45941.210744444441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45941.210744444441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45941.210744444441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45941.210744444441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45941.210744444441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45941.210744444441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45941.210744444441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45941.210744444441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45941.210744444441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45941.210744444441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45941.210744444441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45941.210744444441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45941.210744444441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45941.210744444441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45941.210744444441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45941.210744444441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45941.210744444441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45941.210744444441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45941.210744444441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45941.210744444441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45941.210744444441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45941.210744444441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45941.210744444441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45941.210744444441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45941.210744444441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45941.210744444441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45941.210744444441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45941.210744444441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45941.210744444441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45941.210744444441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45941.210744444441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45941.210744444441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45941.210744444441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45941.210744444441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45941.210744444441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45941.210744444441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45941.210744444441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45941.210744444441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45941.210744444441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45941.210744444441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45941.210744444441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45941.210744444441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45941.210744444441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45941.210744444441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45941.210744444441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45941.210744444441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45941.210744444441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45941.210744444441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45941.210744444441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45941.210744444441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45941.210744444441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45941.210744444441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45941.210744444441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45941.210744444441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45941.210744444441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45941.210744444441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45941.210744444441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45941.210744444441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45941.210744444441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45941.210744444441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45941.210744444441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45941.210744444441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45941.210744444441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45941.210744444441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45941.210744444441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45941.210744444441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45941.210744444441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45941.210744444441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45941.210744444441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45941.210744444441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45941.210744444441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45941.210744444441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45941.210744444441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45941.210744444441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45941.210744444441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45941.210744444441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45941.210744444441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45941.210744444441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45941.210744444441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45941.210744444441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45941.210744444441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45941.210744444441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45941.210744444441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45941.210744444441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45941.210744444441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45941.210744444441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45941.210744444441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45941.210744444441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45941.210744444441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45941.210744444441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45941.210744444441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45941.210744444441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45941.210744444441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45941.210744444441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45941.210744444441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45941.210744444441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45941.210744444441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45941.210744444441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45941.210744444441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45941.210744444441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45941.210744444441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45941.210744444441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45941.210744444441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45941.210744444441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45941.210744444441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45941.210744444441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45941.210744444441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45941.210744444441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45941.210744444441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45941.210744444441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45941.210744444441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45941.210744444441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45941.210744444441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45941.210744444441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45941.210744444441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45941.210744444441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45941.210744444441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45941.210744444441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45941.210744444441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45941.210744444441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45941.210744444441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45941.210744444441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45941.210744444441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45941.210744444441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45941.210744444441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45941.210744444441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45941.210744444441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45941.210744444441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45941.210744444441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45941.210744444441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45941.210744444441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45941.210744444441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45941.210744444441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45941.210744444441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45941.210744444441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45941.210744444441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45941.210744444441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45941.210744444441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45941.210744444441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45941.210744444441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45941.210744444441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45941.210744444441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45941.210744444441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45941.210744444441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45941.210744444441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45941.210744444441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45941.210744444441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45941.210744444441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45941.210744444441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45941.210744444441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45941.210744444441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45941.210744444441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45941.210744444441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45941.210744444441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45941.210744444441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45941.210744444441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45941.210744444441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45941.210744444441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45941.210744444441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45941.210744444441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45941.210744444441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45941.210744444441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45941.210744444441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45941.210744444441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45941.210744444441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45941.210744444441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45941.210744444441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45941.210744444441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45941.210744444441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45941.210744444441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45941.210744444441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45941.210744444441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45941.210744444441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45941.210744444441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45941.210744444441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45941.210744444441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45941.210744444441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45941.210744444441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45941.210744444441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45941.210744444441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45941.210744444441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45941.210744444441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45941.210744444441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45941.210744444441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45941.210744444441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45941.210744444441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45941.210744444441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45941.210744444441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45941.210744675926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45941.210744675926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45941.210744675926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45941.210744675926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45941.210744675926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45941.210744675926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45941.210744675926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45941.210744675926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45941.210744675926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45941.210744675926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45941.210744675926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45941.210744675926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45941.210744675926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45941.210744675926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45941.210744675926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45941.210744675926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45941.210744675926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45941.210744675926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45941.210744675926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45941.210744675926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45941.210744675926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45941.210744675926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45941.210744675926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45941.210744675926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45941.210744675926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45941.210744675926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45941.210744675926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45941.210744675926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45941.210744675926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45941.210744675926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45941.210744675926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45941.210744675926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45941.210744675926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45941.210744675926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45941.210744675926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45941.210744675926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45941.210744675926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45941.210744675926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45941.210744675926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45941.210744675926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45941.210744675926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45941.210744675926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45941.210744675926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45941.210744675926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45941.210744675926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45941.210744675926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45941.210744675926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45941.210744675926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45941.210744675926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45941.210744675926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45941.210744675926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45941.210744675926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45941.210744675926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45941.210744675926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45941.210744675926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45941.210744675926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45941.210744675926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45941.210744675926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45941.210744675926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45941.210744675926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45941.210744675926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45941.210744675926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45941.210744675926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45941.210744675926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45941.210744675926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45941.210744675926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45941.210744675926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45941.210744675926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45941.210744675926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45941.210744675926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45941.210744675926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45941.210744675926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45941.210744675926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45941.210744675926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45941.210744675926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45941.210744675926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45941.210744675926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45941.210744675926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45941.210744675926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45941.210744675926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45941.210744675926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45941.210744675926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45941.210744675926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45941.210744675926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45941.210744675926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45941.210744675926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45941.210744675926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45941.210744675926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45941.210744675926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45941.210744675926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45941.210744675926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45941.210744675926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45941.210744675926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45941.210744675926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45941.210744675926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45941.210744675926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45941.210744675926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45941.210744675926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45941.210744675926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45941.210744675926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45941.210744675926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45941.210744675926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45941.210744675926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45941.210744675926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45941.210744675926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45941.210744675926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45941.210744675926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45941.210744675926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45941.210744675926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45941.210744675926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45941.210744675926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45941.210744675926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45941.210744675926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45941.210744675926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45941.210744675926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45941.210744675926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45941.210744675926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45941.210744675926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45941.210744675926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45941.210744675926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45941.210744675926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45941.210744675926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45941.210744675926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45941.210744675926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45941.210744675926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45941.210744675926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45941.210744675926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45941.210744675926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45941.210744675926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45941.210744675926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45941.210744675926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45941.210744675926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45941.210744675926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45941.210744675926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45941.210744675926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45941.210744675926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45941.210744675926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45941.210744675926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45941.210744675926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45941.210744675926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45941.210744675926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45941.210744675926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45941.210744675926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45941.210744675926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45941.210744675926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45941.210744675926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45941.210744675926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45941.210744675926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45941.210744675926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45941.210744675926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45941.210744675926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45941.210744675926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45941.210744675926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45941.210744675926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45941.210744675926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45941.210744675926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45941.210744675926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45941.210744675926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45941.210744675926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45941.210744675926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45941.210744675926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45941.210744675926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45941.210744675926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45941.210744675926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45941.210744675926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45941.210744675926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45941.210744675926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45941.210744675926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45941.210744675926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45941.210744675926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45941.210744675926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45941.210744675926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45941.210744675926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45941.210744675926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45941.210744675926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45941.210744675926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45941.210744675926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45941.210744675926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45941.210744675926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45941.210744675926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45941.210744675926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45941.210744675926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45941.210744675926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45941.210744675926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45941.210744675926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45941.210744675926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45941.210744675926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45941.210744675926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45941.210744675926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45941.210744675926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45941.210744675926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45941.210744675926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45941.210744675926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45941.210744675926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45941.210744675926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45941.210744675926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45941.210744675926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45941.210744675926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45941.210744675926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45941.210744675926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45941.210744675926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45941.210744675926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45941.210744675926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45941.210744675926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45941.210744675926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45941.210744675926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45941.210744675926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45941.210744675926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45941.210744675926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45941.210744675926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45941.210744675926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45941.210744675926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45941.210744675926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45941.210744675926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45941.210744675926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45941.210744675926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45941.210744675926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45941.210744675926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45941.210744675926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45941.210744675926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45941.210744675926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45941.210744675926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45941.210744675926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45941.210744675926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45941.210744675926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45941.210744675926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45941.210744675926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45941.210744675926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45941.210744675926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45941.210744675926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45941.210744675926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45941.210744675926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45941.210744675926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45941.210744675926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45941.210744675926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45941.210744675926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45941.210744675926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45941.210744675926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45941.210744675926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45941.210744675926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45941.210744675926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45941.210744675926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45941.210744675926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45941.210744675926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45941.210744675926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45941.210744675926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45941.210744675926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45941.210744675926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45941.210744675926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45941.210744675926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45941.210744675926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45941.210744675926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45941.210744675926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45941.210744675926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45941.210744675926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45941.210744675926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45941.210744675926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45941.210744675926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45941.210744675926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45941.210744675926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45941.210744675926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45941.210744675926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45941.210744675926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45941.210744675926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45941.210744675926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45941.210744675926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45941.210744675926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45941.210744675926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45941.210744675926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45941.210744675926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45941.210744675926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45941.210744675926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45941.210744675926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45941.210744675926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45941.210744675926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45941.210744675926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45941.210744675926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45941.210744675926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45941.210744675926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45941.210744675926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45941.210744675926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45941.210744675926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45941.210744675926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45941.210744675926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45941.210744675926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45941.210744675926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45941.210744675926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45941.210744675926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45941.210744675926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45941.210744675926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45941.210744675926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45941.210744675926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45941.210744675926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45941.210744675926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45941.210744675926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45941.210744675926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45941.210744675926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45941.210744675926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45941.210744675926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45941.210744675926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45941.210744675926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45941.210744675926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45941.210744675926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45941.210744675926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45941.210744675926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45941.210744675926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45941.210744675926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45941.210744675926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45941.210744675926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45941.210744675926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45941.210744675926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45941.210744675926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45941.210744675926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45941.210744675926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45941.210744675926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45941.210744675926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45941.210744675926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45941.210744675926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45941.210744675926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45941.210744675926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45941.210744675926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45941.210744675926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45941.210744675926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45941.210744675926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45941.210744675926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45941.210744675926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45941.210744675926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45941.210744675926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45941.210744675926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45941.210744675926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45941.210744675926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45941.210744675926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45941.210744675926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45941.210744675926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45941.210744675926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45941.210744675926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45941.210744675926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45941.210744675926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45941.210744675926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45941.210744675926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45941.210744675926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45941.210744675926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45941.210744675926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45941.210744675926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45941.210744675926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45941.210744675926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45941.210744675926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45941.210744675926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45941.210744675926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45941.210744675926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45941.210744675926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45941.210744675926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45941.210744675926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45941.210744675926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45941.210744675926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45941.210744675926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45941.210744675926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45941.210744675926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45941.210744675926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45941.210744675926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45941.210744675926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45941.210744675926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45941.210744675926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45941.210744675926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45941.210744675926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45941.210744675926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45941.210744675926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45941.210744675926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45941.210744675926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45941.210744675926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45941.210744675926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45941.210744675926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45941.210744675926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45941.210744675926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45941.210744675926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45941.210744675926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45941.210744675926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45941.210744675926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45941.210744675926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45941.210744675926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45941.210744675926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45941.210744675926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45941.210744675926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45941.210744675926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45941.210744675926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45941.210744675926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45941.210744675926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45941.210744675926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45941.210744675926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45941.210744675926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45941.210744675926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45941.210744675926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45941.210744675926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45941.210744675926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45941.210744675926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45941.210744675926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45941.210744675926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45941.210744675926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45941.210744675926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45941.210744675926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45941.210744675926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45941.210744675926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45941.210744675926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45941.210744675926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45941.210744675926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45941.210744675926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45941.210744675926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45941.210744675926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45941.210744675926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45941.210744675926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45941.210744675926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45941.210744675926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45941.210744675926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45941.210744675926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45941.210744675926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45941.210744675926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45941.210744675926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45941.210744675926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45941.210744675926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45941.210744675926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45941.210744675926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45941.210744675926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45941.210744675926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45941.210744675926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45941.210744675926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45941.210744675926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45941.210744675926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45941.210744675926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45941.210744675926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45941.210744675926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45941.210744675926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45941.210744675926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45941.210744675926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45941.210744675926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45941.210744675926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45941.210744675926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45941.210744675926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45941.210744675926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45941.210744675926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45941.210744675926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45941.210744675926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45941.210744675926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45941.210744675926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45941.210744675926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45941.210744675926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45941.210744675926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45941.210744675926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45941.210744675926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45941.210744675926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45941.210744675926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45941.210744675926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45941.210744675926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45941.210744675926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45941.210744675926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45941.210744675926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45941.210744675926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45941.210744675926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45941.210744675926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45941.210744675926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45941.210744675926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45941.210744675926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45941.210744675926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45941.210744675926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45941.210744675926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45941.210744675926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45941.210744675926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45941.210744675926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45941.210744675926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45941.210744675926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45941.210744675926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45941.210744675926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45941.210744675926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45941.210744675926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45941.210744675926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45941.210744675926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45941.210744675926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45941.210744675926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45941.210744675926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45941.210744675926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45941.210744675926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45941.210744675926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45941.210744675926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45941.210744675926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45941.210744675926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45941.210744675926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45941.210744675926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45941.210744675926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45941.210744675926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45941.210744675926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45941.210744675926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45941.210744675926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45941.210744675926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45941.210744675926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45941.210744675926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45941.210744675926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45941.210744675926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45941.210744675926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45941.210744675926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45941.210744675926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45941.210744675926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45941.210744675926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45941.210744675926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45941.210744675926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45941.210744675926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45941.210744675926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45941.210744675926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45941.210744675926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45941.210744675926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45941.210744675926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45941.210744675926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45941.210744675926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45941.210744675926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45941.210744675926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45941.210744675926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45941.210744675926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45941.210744675926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45941.210744675926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45941.210744675926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45941.210744675926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45941.210744675926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45941.210744675926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45941.210744675926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45941.210744675926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45941.210744675926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45941.210744675926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45941.210744675926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45941.210744675926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45941.210744675926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45941.210744675926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45941.210744675926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45941.210744675926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45941.210744675926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45941.210744675926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45941.210744675926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45941.210744675926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45941.210744675926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45941.210744675926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45941.210744675926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45941.210744675926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45941.210744675926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45941.210744675926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45941.210744675926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45941.210744675926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45941.210744675926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45941.210744675926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45941.210744675926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45941.210744675926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45941.210744675926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45941.210744675926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45941.210744675926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45941.210744675926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45941.210744675926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45941.210744675926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45941.210744675926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45941.210744675926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45941.210744675926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45941.210744675926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45941.210744675926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45941.210744675926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45941.210744675926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45941.210744675926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45941.210744675926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45941.210744675926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45941.210744675926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45941.210744675926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45941.210744675926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45941.210744675926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45941.210744675926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45941.210744675926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45941.210744675926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45941.210744675926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45941.210744675926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45941.210744675926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45941.210744675926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45941.210744675926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45941.210744675926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45941.210744675926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45941.210744675926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45941.210744675926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45941.210744675926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45941.210744675926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45941.210744675926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45941.210744675926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45941.210744675926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45941.210744675926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45941.210744675926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45941.210744675926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45941.210744675926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45941.210744675926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45941.210744675926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45941.210744675926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45941.210744675926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45941.210744675926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45941.210744675926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45941.210744675926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45941.210744675926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45941.210744675926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45941.210744675926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45941.210744675926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45941.210744675926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45941.210744675926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45941.210744675926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45941.210744675926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45941.210744675926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45941.210744675926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45941.210744675926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45941.210744675926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45941.210744675926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45941.210744675926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45941.210744675926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45941.210744675926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45941.210744675926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45941.210744675926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45941.210744675926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45941.210744675926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45941.210744675926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45941.210744675926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45941.210744675926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45941.210744675926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45941.210744675926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45941.210744675926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45941.210744675926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45941.210744675926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45941.210744675926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45941.210744675926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45941.210744675926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45941.210744675926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45941.210744675926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45941.210744675926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45941.210744675926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45941.210744675926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45941.210744675926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45941.210744675926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45941.210744675926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45941.210744675926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45941.210744675926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45941.210744675926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45941.210744675926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45941.210744675926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45941.210744675926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45941.210744675926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45941.210744675926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45941.210744675926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45941.210744675926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45941.210744675926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45941.210744675926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45941.210744675926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45941.210744675926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45941.210744675926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45941.210744675926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45941.210744675926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45941.210744675926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45941.210744675926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45941.210744675926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45941.210744675926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45941.210744675926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45941.210744675926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45941.210744675926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45941.210744675926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45941.210744675926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45941.210744675926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45941.210744675926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45941.210744675926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45941.210744675926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45941.210744675926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45941.210744675926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45941.210744675926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45941.210744675926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45941.210744675926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45941.210744675926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45941.210744675926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45941.210744675926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45941.210744675926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45941.210744675926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45941.210744675926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45941.210744675926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45941.210744675926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45941.210744675926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45941.210744675926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45941.210744675926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45941.210744675926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45941.210744675926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45941.210744675926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45941.210744675926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45941.210744675926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45941.210744675926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45941.210744675926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45941.210744675926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45941.210744675926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45941.210744675926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45941.210744675926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45941.210744675926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45941.210744675926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45941.210744675926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45941.210744675926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45941.210744675926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45941.210744675926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45941.210744675926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45941.210744675926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45941.210744675926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45941.210744675926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45941.210744675926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45941.210744675926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45941.210744675926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45941.210744675926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45941.210744675926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45941.210744675926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45941.210744675926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45941.210744675926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45941.210744675926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45941.210744675926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45941.210744675926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45941.210744675926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45941.210744675926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45941.210744675926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45941.210744675926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45941.210744675926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45941.210744675926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45941.210744675926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45941.210744675926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45941.210744675926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45941.210744675926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45941.210744675926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45941.210744675926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45941.210744675926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45941.210744675926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45941.210744675926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45941.210744675926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45941.210744675926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45941.210744675926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45941.210744675926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45941.210744675926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45941.210744675926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45941.210744675926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45941.210744675926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45941.210744675926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45941.210744675926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45941.210744675926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45941.210744675926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45941.210744675926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45941.210744675926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45941.210744675926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45941.210744675926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45941.210744675926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45941.210744675926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45941.210744675926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45941.210744675926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45941.210744675926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45941.210744675926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45941.210744675926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45941.210744675926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45941.210744675926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45941.210744675926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45941.210744675926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45941.210744675926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45941.210744675926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45941.210744675926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45941.210744675926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45941.210744675926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45941.210744675926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45941.210744675926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45941.210744675926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45941.210744675926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45941.210744675926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45941.210744675926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45941.210744675926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45941.210744675926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45941.210744675926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45941.210744675926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45941.210744675926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45941.210744675926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45941.210744675926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45941.210744675926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45941.210744675926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45941.210744675926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45941.210744675926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45941.210744675926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45941.210744675926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45941.210744675926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45941.210744675926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45941.210744675926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45941.210744675926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45941.210744675926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45941.210744675926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45941.210744675926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45941.210744675926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45941.210744675926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45941.210744675926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45941.210744675926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45941.210744675926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45941.210744675926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45941.210744675926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45941.210744675926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45941.210744675926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45941.210744675926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45941.210744675926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45941.210744675926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45941.210744675926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45941.210744675926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45941.210744675926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45941.210744675926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45941.210744675926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45941.210744675926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45941.210744675926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45941.210744675926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45941.210744675926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45941.210744675926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45941.210744675926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45941.210744675926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45941.210744675926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45941.210744675926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45941.210744675926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45941.210744675926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45941.210744675926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45941.210744675926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45941.210744675926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45941.210744675926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45941.210744675926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45941.210744675926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45941.210744675926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45941.210744675926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45941.210744675926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45941.210744675926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45941.210744675926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45941.210744675926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45941.210744675926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45941.210744675926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45941.210744675926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45941.210744675926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45941.210744675926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45941.210744675926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45941.210744675926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45941.210744675926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45941.210744675926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45941.210744675926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45941.210744675926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45941.210744675926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45941.210744675926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45941.210744675926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45941.210744675926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45941.210744675926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45941.210744675926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45941.210744675926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45941.210744675926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45941.210744675926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45941.210744675926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45941.210744675926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45941.210744675926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45941.210744675926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45941.210744675926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45941.210744675926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45941.210744675926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45941.210744675926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45941.210744675926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45941.210744675926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45941.210744675926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45941.210744675926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45941.210744675926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45941.210744675926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45941.210744675926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45941.210744675926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45941.210744675926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45941.210744675926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45941.210744675926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45941.210744675926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45941.210744675926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45941.210744675926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45941.210744675926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45941.210744675926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45941.210744675926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45941.210744675926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45941.210744675926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45941.210744675926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45941.210744675926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45941.210744675926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45941.210744675926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45941.210744675926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45941.210744675926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45941.210744675926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45941.210744675926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45941.210744675926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45941.210744675926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45941.210744675926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45941.210744675926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45941.210744675926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45941.210744675926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45941.210744675926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45941.210744675926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45941.210744675926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45941.210744675926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45941.210744675926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45941.210744675926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45941.210744675926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45941.210744675926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45941.210744675926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45941.210744675926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45941.210744675926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45941.210744675926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45941.210744675926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45941.210744675926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45941.210744675926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45941.210744675926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45941.210744675926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45941.210744675926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45941.210744675926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45941.210744675926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45941.210744675926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45941.210744675926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45941.210744675926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45941.210744675926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45941.210744675926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45941.210744675926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45941.210744675926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45941.210744675926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45941.210744675926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45941.210744675926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45941.210744675926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45941.210744675926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45941.210744675926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45941.210744675926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45941.210744675926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45941.210744675926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45941.210744675926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45941.210744675926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45941.210744675926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45941.210744675926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45941.210744675926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45941.210744675926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45941.210744675926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45941.210744675926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45941.210744675926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45941.210744675926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45941.210744675926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45941.210744675926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45941.210744675926</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tabSelected="1"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237.73002685184474</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0.2100499999942258</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4.1994444443844259E-2</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6">
        <v>45941.201597222222</v>
      </c>
      <c r="G5" s="132">
        <f ca="1">IFERROR(NOW()-F5,"")</f>
        <v>9.1472222193260677E-3</v>
      </c>
      <c r="H5" s="131">
        <v>45941.195949074077</v>
      </c>
      <c r="I5" s="127" t="str">
        <f>IFERROR(VLOOKUP(D5,DB!A:F,6,0),"")</f>
        <v>SCECO</v>
      </c>
      <c r="J5" s="127" t="str">
        <f>IFERROR(VLOOKUP(D5,DB!A:G,7,0),"")</f>
        <v>Dead</v>
      </c>
      <c r="K5" s="133" t="s">
        <v>39063</v>
      </c>
      <c r="L5" s="129" t="str">
        <f>IFERROR(VLOOKUP(D5,DB!A:I,9,0),"")</f>
        <v>Latis</v>
      </c>
    </row>
    <row r="6" spans="1:16" ht="15" customHeight="1">
      <c r="A6" s="127"/>
      <c r="B6" s="127" t="str">
        <f>IFERROR(VLOOKUP(D6,DB!A:K,11,0),"")</f>
        <v/>
      </c>
      <c r="C6" s="128"/>
      <c r="D6" s="129"/>
      <c r="E6" s="104"/>
      <c r="F6" s="131"/>
      <c r="G6" s="132">
        <f ca="1">IFERROR(NOW()-F6,"")</f>
        <v>45941.210744444441</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45941.210744444441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45941.210744444441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45941.210744444441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45941.210744444441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45941.210744444441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45941.210744444441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45941.210744444441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45941.210744444441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45941.210744444441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45941.210744444441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45941.210744444441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45941.210744444441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45941.210744444441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45941.210744444441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45941.210744444441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45941.210744444441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45941.210744444441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45941.210744444441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45941.210744444441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45941.210744444441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45941.210744444441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45941.210744444441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45941.210744444441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45941.210744444441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45941.210744444441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45941.210744444441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45941.210744444441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45941.210744444441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45941.210744444441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45941.210744444441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45941.210744444441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45941.210744444441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45941.210744444441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45941.210744444441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45941.210744444441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45941.210744444441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45941.210744444441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45941.210744444441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45941.210744444441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45941.210744444441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45941.210744444441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45941.210744444441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45941.210744444441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45941.210744444441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45941.210744444441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45941.210744444441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45941.210744444441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45941.210744444441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45941.210744444441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45941.210744444441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45941.210744444441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45941.210744444441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45941.210744444441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45941.210744444441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45941.210744444441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45941.210744444441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45941.210744444441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45941.210744444441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45941.210744444441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45941.210744444441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45941.210744444441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45941.210744444441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45941.210744444441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45941.210744444441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45941.210744444441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45941.210744444441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45941.210744444441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45941.210744444441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45941.210744444441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45941.210744444441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45941.210744444441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45941.210744444441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45941.210744444441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45941.210744444441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45941.210744444441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45941.210744444441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45941.210744444441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45941.210744444441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45941.210744444441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45941.210744444441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45941.210744444441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45941.210744444441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45941.210744444441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45941.210744444441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45941.210744444441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45941.210744444441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45941.210744444441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45941.210744444441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45941.210744444441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45941.210744444441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45941.210744444441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45941.210744444441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45941.210744444441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45941.210744444441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45941.210744444441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45941.210744444441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45941.210744444441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45941.210744444441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45941.210744444441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45941.210744444441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45941.210744444441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45941.210744444441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45941.210744444441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45941.210744444441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45941.210744444441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45941.210744444441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45941.210744444441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45941.210744444441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45941.210744444441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45941.210744444441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45941.210744444441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45941.210744444441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45941.210744444441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45941.210744444441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45941.210744444441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45941.210744444441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45941.210744444441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45941.210744444441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45941.210744444441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45941.210744444441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45941.210744444441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45941.210744444441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45941.210744444441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45941.210744444441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45941.210744444441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45941.210744444441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45941.210744444441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45941.210744444441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45941.210744444441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45941.210744444441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45941.210744444441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45941.210744444441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45941.210744444441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45941.210744444441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45941.210744444441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45941.210744444441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45941.210744444441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45941.210744444441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45941.210744444441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45941.210744444441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45941.210744444441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45941.210744444441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45941.210744444441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45941.210744444441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45941.210744444441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45941.210744444441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45941.210744444441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45941.210744444441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45941.210744444441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45941.210744444441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45941.210744444441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45941.210744444441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45941.210744444441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45941.210744444441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45941.210744444441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45941.210744444441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45941.210744444441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45941.210744444441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45941.210744444441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45941.210744444441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45941.210744444441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45941.210744444441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45941.210744444441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45941.210744444441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45941.210744444441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45941.210744444441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45941.210744444441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45941.210744444441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45941.210744444441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45941.210744444441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45941.210744444441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45941.210744444441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45941.210744444441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45941.210744444441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45941.210744444441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45941.210744444441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45941.210744444441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45941.210744444441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45941.210744444441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45941.210744444441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45941.210744444441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45941.210744444441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45941.210744444441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45941.210744444441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45941.210744444441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45941.210744444441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45941.210744444441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45941.210744444441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45941.210744444441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45941.210744444441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45941.210744444441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45941.210744444441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45941.210744444441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45941.210744444441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45941.210744444441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45941.210744444441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45941.210744444441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45941.210744444441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45941.210744444441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45941.210744444441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45941.210744444441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45941.210744444441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45941.210744444441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45941.210744444441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45941.210744444441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45941.210744444441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45941.210744444441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45941.210744444441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45941.210744444441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45941.210744444441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45941.210744444441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45941.210744444441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45941.210744444441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45941.210744444441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45941.210744444441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45941.210744444441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45941.210744444441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45941.210744444441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45941.210744444441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45941.210744444441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45941.210744444441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45941.210744444441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45941.210744444441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45941.210744444441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45941.210744444441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45941.210744444441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45941.210744444441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45941.210744444441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45941.210744444441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45941.210744444441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45941.210744444441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45941.210744444441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45941.210744444441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45941.210744444441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45941.210744444441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45941.210744444441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45941.210744444441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45941.210744444441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45941.210744444441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45941.210744444441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45941.210744444441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45941.210744444441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45941.210744444441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45941.210744444441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45941.210744444441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45941.210744444441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45941.210744444441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45941.210744444441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45941.210744444441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45941.210744444441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45941.210744444441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45941.210744444441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45941.210744444441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45941.210744444441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45941.210744444441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45941.210744444441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45941.210744444441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45941.210744444441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45941.210744444441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45941.210744444441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45941.210744444441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45941.210744444441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45941.210744444441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45941.210744444441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45941.210744444441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45941.210744444441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45941.210744444441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45941.210744444441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45941.210744444441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45941.210744444441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45941.210744444441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45941.210744444441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45941.210744444441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45941.210744444441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45941.210744444441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45941.210744444441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45941.210744444441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45941.210744444441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45941.210744444441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45941.210744444441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45941.210744444441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45941.210744444441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45941.210744444441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45941.210744444441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45941.210744444441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45941.210744444441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45941.210744444441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45941.210744444441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45941.210744444441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45941.210744444441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45941.210744444441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45941.210744444441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45941.210744444441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45941.210744444441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45941.210744444441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45941.210744444441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45941.210744444441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45941.210744444441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45941.210744444441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45941.210744444441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45941.210744444441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45941.210744444441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45941.210744444441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45941.210744444441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45941.210744444441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45941.210744444441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45941.210744444441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45941.210744444441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45941.210744444441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45941.210744444441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45941.210744444441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45941.210744444441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45941.210744444441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45941.210744444441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45941.210744444441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45941.210744444441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45941.210744444441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45941.210744444441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45941.210744444441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45941.210744444441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45941.210744444441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45941.210744444441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45941.210744444441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45941.210744444441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45941.210744444441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45941.210744444441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45941.210744444441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45941.210744444441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45941.210744444441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45941.210744444441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45941.210744444441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45941.210744444441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45941.210744444441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45941.210744444441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45941.210744444441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45941.210744444441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45941.210744444441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45941.210744444441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45941.210744444441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45941.210744444441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45941.210744444441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45941.210744444441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45941.210744444441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45941.210744444441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45941.210744444441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45941.210744444441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45941.210744444441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45941.210744444441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45941.210744444441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45941.210744444441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45941.210744444441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45941.210744444441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45941.210744444441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45941.210744444441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45941.210744444441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45941.210744444441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45941.210744444441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45941.210744444441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45941.210744444441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45941.210744444441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45941.210744444441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45941.210744444441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45941.210744444441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45941.210744444441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45941.210744444441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45941.210744444441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45941.210744444441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45941.210744444441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45941.210744444441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45941.210744444441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45941.210744444441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45941.210744444441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45941.210744444441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45941.210744444441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45941.210744444441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45941.210744444441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45941.210744444441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45941.210744444441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45941.210744444441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45941.210744444441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45941.210744444441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45941.210744444441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45941.210744444441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45941.210744444441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45941.210744444441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45941.210744444441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45941.210744444441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45941.210744444441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45941.210744444441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45941.210744444441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45941.210744444441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45941.210744444441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45941.210744444441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45941.210744444441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45941.210744444441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45941.210744444441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45941.210744444441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45941.210744444441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45941.210744444441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45941.210744444441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45941.210744444441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45941.210744444441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45941.210744444441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45941.210744444441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45941.210744444441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45941.210744444441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45941.210744444441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45941.210744444441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45941.210744444441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45941.210744444441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45941.210744444441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45941.210744444441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45941.210744444441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45941.210744444441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45941.210744444441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45941.210744444441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45941.210744444441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45941.210744444441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45941.210744444441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45941.210744444441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45941.210744444441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45941.210744444441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45941.210744444441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45941.210744444441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45941.210744444441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45941.210744444441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45941.210744444441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45941.210744444441</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45941.210744444441</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1">
        <f ca="1">IFERROR(NOW()-F2,"")</f>
        <v>49.378684259252623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1">
        <f t="shared" ref="G3" ca="1" si="0">IFERROR(NOW()-F3,"")</f>
        <v>15.021867129624297</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7" ca="1" si="1">IFERROR(NOW()-F4,"")</f>
        <v>45941.210744444441</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45941.210744444441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45941.210744444441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45941.210744444441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45941.210744444441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45941.210744444441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45941.210744444441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45941.210744444441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45941.210744444441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45941.210744444441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45941.210744444441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45941.210744444441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45941.210744444441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45941.210744444441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45941.210744444441</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45941.210744444441</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45941.210744444441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45941.210744444441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45941.210744444441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45941.210744444441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45941.210744444441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45941.210744444441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45941.210744444441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45941.210744444441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45941.210744444441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45941.210744444441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45941.210744444441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45941.210744444441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45941.210744444441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45941.210744444441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45941.210744444441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45941.210744444441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45941.210744444441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45941.210744444441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45941.210744444441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45941.210744444441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45941.210744444441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45941.210744444441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45941.210744444441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45941.210744444441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45941.210744444441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45941.210744444441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45941.210744444441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45941.210744444441</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45941.210744444441</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45941.210744444441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45941.210744444441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45941.210744444441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45941.210744444441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45941.210744444441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45941.210744444441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45941.210744444441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45941.210744444441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45941.210744444441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45941.210744444441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45941.210744444441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45941.210744444441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45941.210744444441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45941.210744444441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45941.210744444441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45941.210744444441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45941.210744444441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45941.210744444441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45941.210744444441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45941.210744444441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45941.210744444441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45941.210744444441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45941.210744444441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45941.210744444441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45941.210744444441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45941.210744444441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45941.210744444441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45941.210744444441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45941.210744444441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45941.210744444441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45941.210744444441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45941.210744444441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45941.210744444441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45941.210744444441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45941.210744444441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45941.210744444441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45941.210744444441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45941.210744444441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45941.210744444441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45941.210744444441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45941.210744444441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45941.210744444441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45941.210744444441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45941.210744444441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45941.210744444441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45941.210744444441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45941.210744444441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45941.210744444441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45941.210744444441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45941.210744444441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45941.210744444441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45941.210744444441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45941.210744444441</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45941.210744444441</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14.437897222218453</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1.6816819444429711</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7.3297722222196171</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0.1867861111095408</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39076</v>
      </c>
      <c r="B6" s="148" t="str">
        <f>IFERROR(VLOOKUP(D6,DB!A:K,11,0),"")</f>
        <v>R6</v>
      </c>
      <c r="C6" s="148">
        <v>1</v>
      </c>
      <c r="D6" s="148" t="s">
        <v>33325</v>
      </c>
      <c r="E6" s="148" t="s">
        <v>38964</v>
      </c>
      <c r="F6" s="150">
        <v>45941.057118055556</v>
      </c>
      <c r="G6" s="151">
        <f ca="1">IFERROR(NOW()-F6,"-")</f>
        <v>0.15362638888473157</v>
      </c>
      <c r="H6" s="152">
        <v>45941.051412037035</v>
      </c>
      <c r="I6" s="148" t="str">
        <f>IFERROR(VLOOKUP(D6,DB!A:F,6,0),"")</f>
        <v>Generator-SG</v>
      </c>
      <c r="J6" s="148" t="str">
        <f>IFERROR(VLOOKUP(D6,DB!A:G,7,0),"")</f>
        <v>Vandalized</v>
      </c>
      <c r="K6" s="148" t="s">
        <v>39077</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
      </c>
      <c r="C7" s="156"/>
      <c r="D7" s="156"/>
      <c r="E7" s="157"/>
      <c r="F7" s="113"/>
      <c r="G7" s="158">
        <f ca="1">IFERROR(NOW()-F7,"-")</f>
        <v>45941.210744444441</v>
      </c>
      <c r="H7" s="113"/>
      <c r="I7" s="156" t="str">
        <f>IFERROR(VLOOKUP(D7,DB!A:F,6,0),"")</f>
        <v/>
      </c>
      <c r="J7" s="156" t="str">
        <f>IFERROR(VLOOKUP(D7,DB!A:G,7,0),"")</f>
        <v/>
      </c>
      <c r="K7" s="159"/>
      <c r="L7" s="157" t="str">
        <f>IFERROR(VLOOKUP(D7,DB!A:I,9,0),"")</f>
        <v/>
      </c>
    </row>
    <row r="8" spans="1:16383" ht="31.5" customHeight="1">
      <c r="A8" s="110"/>
      <c r="B8" s="156" t="str">
        <f>IFERROR(VLOOKUP(D8,DB!A:K,11,0),"")</f>
        <v/>
      </c>
      <c r="C8" s="156"/>
      <c r="D8" s="164"/>
      <c r="E8" s="157"/>
      <c r="F8" s="113"/>
      <c r="G8" s="158">
        <f ca="1">IFERROR(NOW()-F8,"-")</f>
        <v>45941.210744444441</v>
      </c>
      <c r="H8" s="113"/>
      <c r="I8" s="156" t="str">
        <f>IFERROR(VLOOKUP(D8,DB!A:F,6,0),"")</f>
        <v/>
      </c>
      <c r="J8" s="156" t="str">
        <f>IFERROR(VLOOKUP(D8,DB!A:G,7,0),"")</f>
        <v/>
      </c>
      <c r="K8" s="159"/>
      <c r="L8" s="157" t="str">
        <f>IFERROR(VLOOKUP(D8,DB!A:I,9,0),"")</f>
        <v/>
      </c>
    </row>
    <row r="9" spans="1:16383" ht="31.5" customHeight="1">
      <c r="A9" s="110"/>
      <c r="B9" s="156" t="str">
        <f>IFERROR(VLOOKUP(D9,DB!A:K,11,0),"")</f>
        <v/>
      </c>
      <c r="C9" s="156"/>
      <c r="D9" s="164"/>
      <c r="E9" s="157"/>
      <c r="F9" s="113"/>
      <c r="G9" s="158">
        <f ca="1">IFERROR(NOW()-F9,"-")</f>
        <v>45941.210744444441</v>
      </c>
      <c r="H9" s="113"/>
      <c r="I9" s="156" t="str">
        <f>IFERROR(VLOOKUP(D9,DB!A:F,6,0),"")</f>
        <v/>
      </c>
      <c r="J9" s="156" t="str">
        <f>IFERROR(VLOOKUP(D9,DB!A:G,7,0),"")</f>
        <v/>
      </c>
      <c r="K9" s="159"/>
      <c r="L9" s="157" t="str">
        <f>IFERROR(VLOOKUP(D9,DB!A:I,9,0),"")</f>
        <v/>
      </c>
    </row>
    <row r="10" spans="1:16383" ht="31.5" customHeight="1">
      <c r="A10" s="110"/>
      <c r="B10" s="156" t="str">
        <f>IFERROR(VLOOKUP(D10,DB!A:K,11,0),"")</f>
        <v/>
      </c>
      <c r="C10" s="156"/>
      <c r="D10" s="156"/>
      <c r="E10" s="157"/>
      <c r="F10" s="113"/>
      <c r="G10" s="158">
        <f ca="1">IFERROR(NOW()-F10,"-")</f>
        <v>45941.210744444441</v>
      </c>
      <c r="H10" s="113"/>
      <c r="I10" s="156" t="str">
        <f>IFERROR(VLOOKUP(D10,DB!A:F,6,0),"")</f>
        <v/>
      </c>
      <c r="J10" s="156" t="str">
        <f>IFERROR(VLOOKUP(D10,DB!A:G,7,0),"")</f>
        <v/>
      </c>
      <c r="K10" s="159"/>
      <c r="L10" s="157" t="str">
        <f>IFERROR(VLOOKUP(D10,DB!A:I,9,0),"")</f>
        <v/>
      </c>
    </row>
    <row r="11" spans="1:16383" ht="31.5" customHeight="1">
      <c r="A11" s="110"/>
      <c r="B11" s="156" t="str">
        <f>IFERROR(VLOOKUP(D11,DB!A:K,11,0),"")</f>
        <v/>
      </c>
      <c r="C11" s="156"/>
      <c r="D11" s="156"/>
      <c r="E11" s="157"/>
      <c r="F11" s="113"/>
      <c r="G11" s="158">
        <f ca="1">IFERROR(NOW()-F11,"-")</f>
        <v>45941.210744444441</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45941.210744444441</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45941.210744444441</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45941.210744444441</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45941.210744444441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45941.210744444441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45941.210744444441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45941.210744444441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45941.210744444441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45941.210744444441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45941.210744444441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45941.210744444441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45941.210744444441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45941.210744444441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45941.210744444441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45941.210744444441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45941.210744444441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45941.210744444441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45941.210744444441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45941.210744444441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45941.210744444441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45941.210744444441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45941.210744444441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45941.210744444441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45941.210744444441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45941.210744444441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45941.210744444441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45941.210744444441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45941.210744444441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45941.210744444441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45941.210744444441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45941.210744444441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45941.210744444441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45941.210744444441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45941.210744444441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45941.210744444441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45941.210744444441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45941.210744444441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45941.210744444441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45941.210744444441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45941.210744444441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45941.210744444441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45941.210744444441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45941.210744444441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45941.210744444441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45941.210744444441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45941.210744444441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45941.210744444441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45941.210744444441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45941.210744444441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45941.210744444441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45941.210744444441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45941.210744444441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45941.210744444441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45941.210744444441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45941.210744444441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45941.210744444441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45941.210744444441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45941.210744444441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45941.210744444441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45941.210744444441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45941.210744444441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45941.210744444441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45941.210744444441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45941.210744444441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45941.210744444441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45941.210744444441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45941.210744444441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45941.210744444441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45941.210744444441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45941.210744444441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45941.210744444441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45941.210744444441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45941.210744444441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45941.210744444441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45941.210744444441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45941.210744444441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45941.210744444441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45941.210744444441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45941.210744444441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45941.210744444441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45941.210744444441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45941.210744444441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45941.210744444441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45941.210744444441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45941.210744444441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45941.210744444441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45941.210744444441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45941.210744444441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45941.210744444441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45941.210744444441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45941.210744444441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45941.210744444441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45941.210744444441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45941.210744444441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45941.210744444441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45941.210744444441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45941.210744444441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45941.210744444441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45941.210744444441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45941.210744444441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45941.210744444441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45941.210744444441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45941.210744444441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45941.210744444441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45941.210744444441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45941.210744444441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45941.210744444441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45941.210744444441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45941.210744444441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45941.210744444441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45941.210744444441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45941.210744444441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45941.210744444441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45941.210744444441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45941.210744444441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45941.210744444441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45941.210744444441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45941.210744444441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45941.210744444441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45941.210744444441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45941.210744444441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45941.210744444441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45941.210744444441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45941.210744444441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45941.210744444441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45941.210744444441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45941.210744444441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45941.210744444441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45941.210744444441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45941.210744444441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45941.210744444441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45941.210744444441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45941.210744444441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45941.210744444441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45941.210744444441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45941.210744444441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45941.210744444441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45941.210744444441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45941.210744444441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45941.210744444441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45941.210744444441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45941.210744444441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45941.210744444441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45941.210744444441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45941.210744444441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45941.210744444441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45941.210744444441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45941.210744444441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45941.210744444441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45941.210744444441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45941.210744444441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45941.210744444441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45941.210744444441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45941.210744444441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45941.210744444441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45941.210744444441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45941.210744444441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45941.210744444441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45941.210744444441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45941.210744444441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45941.210744444441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45941.210744444441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45941.210744444441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45941.210744444441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45941.210744444441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45941.210744444441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45941.210744444441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45941.210744444441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45941.210744444441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45941.210744444441</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2025-10-11T02:03:58Z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