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63" documentId="13_ncr:1_{F6CB121F-512D-4AA6-A0C1-0FB36C537598}" xr6:coauthVersionLast="47" xr6:coauthVersionMax="47" xr10:uidLastSave="{AFBE91B8-1AF3-498D-9EAB-575AD21D1FA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<sst xmlns="http://schemas.openxmlformats.org/spreadsheetml/2006/main" count="178612" uniqueCount="39090">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</sst>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272.30638622685365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2.5066782407520805E-2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45935.25481215278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45935.25481215278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45935.25481215278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45935.25481215278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45935.25481215278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45935.25481215278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45935.25481215278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45935.25481215278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45935.25481215278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45935.25481215278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45935.25481215278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45935.25481215278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45935.25481215278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45935.25481215278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45935.25481215278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45935.25481215278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45935.25481215278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45935.25481215278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45935.25481215278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45935.25481215278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45935.25481215278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45935.25481215278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45935.25481215278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45935.25481215278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45935.25481215278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45935.25481215278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45935.25481215278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45935.25481215278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45935.25481215278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ADE0F-6CC9-4E13-8E07-6A3F218DE57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243.60302974536899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128.52772881944838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110.25497418981831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6.0298263888398651E-2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3.802974537393311E-2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45935.25481215278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45935.25481215278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45935.25481215278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45935.25481215278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45935.25481215278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45935.25481215278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45935.25481215278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45935.25481215278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45935.25481215278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45935.25481215278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45935.25481215278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45935.25481215278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45935.25481215278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45935.25481215278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45935.25481215278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45935.25481215278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45935.25481215278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45935.25481215278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45935.25481215278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45935.25481215278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45935.25481215278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45935.25481215278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45935.25481215278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45935.25481215278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45935.25481215278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45935.25481215278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45935.25481215278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45935.25481215278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45935.25481215278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45935.25481215278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45935.25481215278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45935.25481215278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45935.25481215278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45935.25481215278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45935.25481215278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45935.25481215278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45935.25481215278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45935.25481215278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45935.25481215278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45935.25481215278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45935.25481215278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45935.25481215278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45935.25481215278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45935.25481215278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45935.25481215278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45935.25481215278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45935.25481215278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45935.25481215278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45935.25481215278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45935.25481215278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45935.25481215278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45935.25481215278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45935.25481215278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45935.25481215278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45935.25481215278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45935.25481215278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45935.25481215278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45935.25481215278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45935.25481215278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45935.25481215278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45935.25481215278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45935.25481215278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45935.25481215278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45935.25481215278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45935.25481215278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45935.25481215278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45935.25481215278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45935.25481215278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45935.25481215278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45935.25481215278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45935.25481215278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45935.25481215278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45935.25481215278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45935.25481215278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45935.25481215278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45935.25481215278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45935.25481215278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45935.25481215278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45935.25481215278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45935.25481215278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45935.25481215278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45935.25481215278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45935.25481215278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45935.25481215278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45935.25481215278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45935.25481215278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45935.25481215278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45935.25481215278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45935.25481215278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45935.25481215278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45935.25481215278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45935.25481215278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45935.25481215278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45935.25481215278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45935.25481215278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45935.25481215278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45935.25481215278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45935.25481215278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45935.25481215278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45935.25481215278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45935.25481215278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45935.25481215278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45935.25481215278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45935.25481215278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45935.25481215278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45935.25481215278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45935.25481215278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45935.25481215278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45935.25481215278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45935.25481215278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45935.25481215278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45935.25481215278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45935.25481215278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45935.25481215278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45935.25481215278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45935.25481215278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45935.25481215278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45935.25481215278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45935.25481215278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45935.25481215278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45935.25481215278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45935.25481215278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45935.25481215278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45935.25481215278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45935.25481215278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45935.25481215278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45935.25481215278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45935.25481215278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45935.25481215278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45935.25481215278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45935.25481215278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45935.25481215278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45935.25481215278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45935.25481215278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45935.25481215278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45935.25481215278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45935.25481215278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45935.25481215278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45935.25481215278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45935.25481215278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45935.25481215278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45935.25481215278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45935.25481215278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45935.25481215278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45935.25481215278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45935.25481215278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45935.25481215278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45935.25481215278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45935.25481215278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45935.25481215278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45935.25481215278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45935.25481215278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45935.25481215278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45935.25481215278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45935.25481215278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45935.25481215278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45935.25481215278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45935.25481215278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45935.25481215278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45935.25481215278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45935.25481215278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45935.25481215278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45935.25481215278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45935.25481215278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45935.25481215278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45935.25481215278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45935.25481215278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45935.25481215278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45935.25481215278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45935.25481215278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45935.25481215278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45935.25481215278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45935.25481215278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45935.25481215278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45935.25481215278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45935.25481215278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45935.25481215278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45935.25481215278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45935.25481215278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45935.25481215278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45935.25481215278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45935.25481215278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45935.25481215278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45935.25481215278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45935.25481215278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45935.25481215278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45935.25481215278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45935.25481215278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45935.25481215278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45935.25481215278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45935.25481215278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45935.25481215278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45935.25481215278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45935.25481215278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45935.25481215278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45935.25481215278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45935.25481215278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45935.25481215278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45935.25481215278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45935.25481215278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45935.25481215278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45935.25481215278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45935.25481215278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45935.25481215278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45935.25481215278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45935.25481215278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45935.25481215278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45935.25481215278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45935.25481215278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45935.25481215278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45935.25481215278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45935.25481215278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45935.25481215278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45935.25481215278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45935.25481215278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45935.25481215278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45935.25481215278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45935.25481215278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45935.25481215278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45935.25481215278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45935.25481215278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45935.25481215278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45935.25481215278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45935.25481215278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45935.25481215278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45935.25481215278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45935.25481215278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45935.25481215278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45935.25481215278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45935.25481215278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45935.25481215278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45935.25481215278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45935.25481215278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45935.25481215278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45935.25481215278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45935.25481215278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45935.25481215278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45935.25481215278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45935.25481215278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45935.25481215278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45935.25481215278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45935.25481215278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45935.25481215278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45935.25481215278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45935.25481215278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45935.25481215278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45935.25481215278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45935.25481215278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45935.25481215278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45935.25481215278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45935.25481215278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45935.25481215278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45935.25481215278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45935.25481215278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45935.25481215278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45935.25481215278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45935.25481215278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45935.25481215278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45935.25481215278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45935.25481215278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45935.25481215278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45935.25481215278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45935.25481215278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45935.25481215278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45935.25481215278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45935.25481215278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45935.25481215278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45935.25481215278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45935.25481215278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45935.25481215278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45935.25481215278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45935.25481215278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45935.25481215278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45935.25481215278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45935.25481215278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45935.25481215278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45935.25481215278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45935.25481215278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45935.25481215278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45935.25481215278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45935.25481215278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45935.25481215278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45935.25481215278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45935.25481215278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45935.25481215278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45935.25481215278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45935.25481215278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45935.25481215278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45935.25481215278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45935.25481215278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45935.25481215278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45935.25481215278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45935.25481215278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45935.25481215278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45935.25481215278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45935.25481215278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45935.25481215278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45935.25481215278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45935.25481215278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45935.25481215278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45935.25481215278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45935.25481215278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45935.25481215278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45935.25481215278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45935.25481215278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45935.25481215278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45935.25481215278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45935.25481215278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45935.25481215278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45935.25481215278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45935.25481215278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45935.25481215278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45935.25481215278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45935.25481215278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45935.25481215278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45935.25481215278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45935.25481215278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45935.25481215278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45935.25481215278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45935.25481215278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45935.25481215278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45935.25481215278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45935.25481215278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45935.25481215278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45935.25481215278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45935.25481215278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45935.25481215278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45935.25481215278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45935.25481215278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45935.25481215278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45935.25481215278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45935.25481215278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45935.25481215278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45935.25481215278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45935.25481215278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45935.25481215278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45935.25481215278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45935.25481215278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45935.25481215278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45935.25481215278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45935.25481215278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45935.25481215278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45935.25481215278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45935.25481215278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45935.25481215278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45935.25481215278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45935.25481215278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45935.25481215278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45935.25481215278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45935.25481215278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45935.25481215278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45935.25481215278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45935.25481215278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45935.25481215278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45935.25481215278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45935.25481215278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45935.25481215278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45935.25481215278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45935.25481215278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45935.25481215278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45935.25481215278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45935.25481215278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45935.25481215278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45935.25481215278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45935.25481215278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45935.25481215278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45935.25481215278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45935.25481215278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45935.25481215278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45935.25481215278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45935.25481215278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45935.25481215278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45935.25481215278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45935.25481215278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45935.25481215278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45935.25481215278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45935.25481215278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45935.25481215278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45935.25481215278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45935.25481215278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45935.25481215278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45935.25481215278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45935.25481215278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45935.25481215278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45935.25481215278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45935.25481215278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45935.25481215278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45935.25481215278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45935.25481215278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45935.25481215278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45935.25481215278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45935.25481215278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45935.25481215278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45935.25481215278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45935.25481215278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45935.25481215278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45935.25481215278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45935.25481215278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45935.25481215278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45935.25481215278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45935.25481215278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45935.25481215278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45935.25481215278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45935.25481215278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45935.25481215278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45935.25481215278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45935.25481215278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45935.25481215278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45935.25481215278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45935.25481215278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45935.25481215278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45935.25481215278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45935.25481215278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45935.25481215278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45935.25481215278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45935.25481215278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45935.25481215278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45935.25481215278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45935.25481215278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45935.25481215278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45935.25481215278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45935.25481215278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45935.25481215278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45935.25481215278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45935.25481215278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45935.25481215278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45935.25481215278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45935.25481215278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45935.25481215278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45935.25481215278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45935.25481215278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45935.25481215278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45935.25481215278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45935.25481215278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45935.25481215278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45935.25481215278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45935.25481215278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45935.25481215278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45935.25481215278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45935.25481215278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45935.25481215278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45935.25481215278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45935.25481215278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45935.25481215278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45935.25481215278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45935.25481215278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45935.25481215278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45935.25481215278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45935.25481215278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45935.25481215278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45935.25481215278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45935.25481215278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45935.25481215278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45935.25481215278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45935.25481215278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45935.25481215278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45935.25481215278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45935.25481215278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45935.25481215278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45935.25481215278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45935.25481215278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45935.25481215278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45935.25481215278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45935.25481215278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45935.25481215278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45935.25481215278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45935.25481215278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45935.25481215278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45935.25481215278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45935.25481215278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45935.25481215278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45935.25481215278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45935.25481215278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45935.25481215278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45935.25481215278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45935.25481215278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45935.25481215278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45935.25481215278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45935.25481215278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45935.25481215278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45935.25481215278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45935.25481215278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45935.25481215278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45935.25481215278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45935.25481215278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45935.25481215278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45935.25481215278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45935.25481215278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45935.25481215278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45935.25481215278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45935.25481215278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45935.25481215278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45935.25481215278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45935.25481215278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45935.25481215278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45935.25481215278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45935.25481215278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45935.25481215278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45935.25481215278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45935.25481215278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45935.25481215278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45935.25481215278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45935.25481215278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45935.25481215278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45935.25481215278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45935.25481215278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45935.25481215278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45935.25481215278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45935.25481215278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45935.25481215278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45935.25481215278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45935.25481215278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45935.25481215278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45935.25481215278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45935.25481215278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45935.25481215278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45935.25481215278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45935.25481215278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45935.25481215278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45935.25481215278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45935.25481215278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45935.25481215278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45935.25481215278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45935.25481215278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45935.25481215278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45935.25481215278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45935.25481215278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45935.25481215278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45935.25481215278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45935.25481215278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45935.25481215278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45935.25481215278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45935.25481215278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45935.25481215278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45935.25481215278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45935.25481215278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45935.25481215278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45935.25481215278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45935.25481215278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45935.25481215278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45935.25481215278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45935.25481215278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45935.25481215278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45935.25481215278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45935.25481215278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45935.25481215278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45935.25481215278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45935.25481215278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45935.25481215278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45935.25481215278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45935.25481215278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45935.25481215278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45935.25481215278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45935.25481215278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45935.25481215278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45935.25481215278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45935.25481215278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45935.25481215278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45935.25481215278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45935.25481215278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45935.25481215278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45935.25481215278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45935.25481215278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45935.25481215278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45935.25481215278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45935.25481215278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45935.25481215278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45935.25481215278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45935.25481215278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45935.25481215278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45935.25481215278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45935.25481215278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45935.25481215278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45935.25481215278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45935.25481215278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45935.25481215278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45935.25481215278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45935.25481215278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45935.25481215278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45935.25481215278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45935.25481215278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45935.25481215278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45935.25481215278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45935.25481215278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45935.25481215278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45935.25481215278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45935.25481215278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45935.25481215278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45935.25481215278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45935.25481215278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45935.25481215278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45935.25481215278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45935.25481215278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45935.25481215278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45935.25481215278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45935.25481215278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45935.25481215278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45935.25481215278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45935.25481215278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45935.25481215278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45935.25481215278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45935.25481215278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45935.25481215278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45935.25481215278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45935.25481215278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45935.25481215278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45935.25481215278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45935.25481215278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45935.25481215278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45935.25481215278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45935.25481215278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45935.25481215278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45935.25481215278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45935.25481215278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45935.25481215278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45935.25481215278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45935.25481215278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45935.25481215278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45935.25481215278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45935.25481215278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45935.25481215278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45935.25481215278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45935.25481215278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45935.25481215278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45935.25481215278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45935.25481215278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45935.25481215278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45935.25481215278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45935.25481215278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45935.25481215278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45935.25481215278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45935.25481215278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45935.25481215278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45935.25481215278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45935.25481215278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45935.25481215278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45935.25481215278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45935.25481215278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45935.25481215278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45935.25481215278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45935.25481215278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45935.25481215278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45935.25481215278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45935.25481215278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45935.25481215278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45935.25481215278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45935.25481215278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45935.25481215278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45935.25481215278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45935.25481215278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45935.25481215278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45935.25481215278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45935.25481215278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45935.25481215278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45935.25481215278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45935.25481215278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45935.25481215278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45935.25481215278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45935.25481215278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45935.25481215278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45935.25481215278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45935.25481215278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45935.25481215278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45935.25481215278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45935.25481215278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45935.25481215278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45935.25481215278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45935.25481215278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45935.25481215278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45935.25481215278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45935.25481215278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45935.25481215278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45935.25481215278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45935.25481215278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45935.25481215278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45935.25481215278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45935.25481215278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45935.25481215278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45935.25481215278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45935.25481215278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45935.25481215278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45935.25481215278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45935.25481215278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45935.25481215278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45935.25481215278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45935.25481215278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45935.25481215278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45935.25481215278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45935.25481215278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45935.25481215278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45935.25481215278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45935.25481215278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45935.25481215278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45935.25481215278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45935.25481215278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45935.25481215278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45935.25481215278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45935.25481215278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45935.25481215278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45935.25481215278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45935.25481215278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45935.25481215278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45935.25481215278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45935.25481215278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45935.25481215278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45935.25481215278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45935.25481215278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45935.25481215278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45935.25481215278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45935.25481215278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45935.25481215278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45935.25481215278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45935.25481215278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45935.25481215278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45935.25481215278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45935.25481215278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45935.25481215278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45935.25481215278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45935.25481215278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45935.25481215278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45935.25481215278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45935.25481215278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45935.25481215278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45935.25481215278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45935.25481215278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45935.25481215278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45935.25481215278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45935.25481215278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45935.25481215278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45935.25481215278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45935.25481215278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45935.25481215278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45935.25481215278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45935.25481215278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45935.25481215278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45935.25481215278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45935.25481215278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45935.25481215278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45935.25481215278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45935.25481215278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45935.25481215278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45935.25481215278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45935.25481215278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45935.25481215278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45935.25481215278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45935.25481215278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45935.25481215278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45935.25481215278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45935.25481215278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45935.25481215278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45935.25481215278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45935.25481215278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45935.25481215278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45935.25481215278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45935.25481215278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45935.25481215278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45935.25481215278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45935.25481215278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45935.25481215278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45935.25481215278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45935.25481215278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45935.25481215278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45935.25481215278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45935.25481215278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45935.25481215278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45935.25481215278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45935.25481215278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45935.25481215278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45935.25481215278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45935.25481215278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45935.25481215278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45935.25481215278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45935.25481215278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45935.25481215278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45935.25481215278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45935.25481215278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45935.25481215278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45935.25481215278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45935.25481215278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45935.25481215278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45935.25481215278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45935.25481215278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45935.25481215278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45935.25481215278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45935.25481215278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45935.25481215278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45935.25481215278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45935.25481215278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45935.25481215278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45935.25481215278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45935.25481215278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45935.25481215278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45935.25481215278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45935.25481215278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45935.25481215278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45935.25481215278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45935.25481215278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45935.25481215278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45935.25481215278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45935.25481215278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45935.25481215278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45935.25481215278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45935.25481215278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45935.25481215278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45935.25481215278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45935.25481215278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45935.25481215278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45935.25481215278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45935.25481215278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45935.25481215278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45935.25481215278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45935.25481215278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45935.25481215278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45935.25481215278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45935.25481215278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45935.25481215278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45935.25481215278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45935.25481215278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45935.25481215278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45935.25481215278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45935.25481215278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45935.25481215278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45935.25481215278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45935.25481215278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45935.25481215278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45935.25481215278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45935.25481215278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45935.25481215278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45935.25481215278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45935.25481215278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45935.25481215278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45935.25481215278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45935.25481215278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45935.25481215278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45935.25481215278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45935.25481215278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45935.25481215278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45935.25481215278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45935.25481215278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45935.25481215278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45935.25481215278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45935.25481215278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45935.25481215278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45935.25481215278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45935.25481215278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45935.25481215278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45935.25481215278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45935.25481215278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45935.25481215278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45935.25481215278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45935.25481215278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45935.25481215278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45935.25481215278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45935.25481215278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45935.25481215278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45935.25481215278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45935.25481215278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45935.25481215278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45935.25481215278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45935.25481215278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45935.25481215278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45935.25481215278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45935.25481215278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45935.25481215278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45935.25481215278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45935.25481215278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45935.25481215278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45935.25481215278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45935.25481215278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45935.25481215278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45935.25481215278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45935.25481215278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45935.25481215278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45935.25481215278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45935.25481215278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45935.25481215278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45935.25481215278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45935.25481215278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45935.25481215278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45935.25481215278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45935.25481215278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45935.25481215278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45935.25481215278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45935.25481215278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45935.25481215278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45935.25481215278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45935.25481215278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45935.25481215278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45935.25481215278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45935.25481215278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45935.25481215278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45935.25481215278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45935.25481215278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45935.25481215278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45935.25481215278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45935.25481215278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45935.25481215278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45935.25481215278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45935.25481215278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45935.25481215278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45935.25481215278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45935.25481215278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45935.25481215278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45935.25481215278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45935.25481215278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45935.25481215278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45935.25481215278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45935.25481215278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45935.25481215278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45935.25481215278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45935.25481215278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45935.25481215278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45935.25481215278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45935.25481215278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45935.25481215278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45935.25481215278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45935.25481215278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45935.25481215278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45935.25481215278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45935.25481215278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45935.25481215278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45935.25481215278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45935.25481215278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45935.25481215278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45935.25481215278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45935.25481215278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45935.25481215278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45935.25481215278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45935.25481215278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45935.25481215278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45935.25481215278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45935.25481215278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45935.25481215278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45935.25481215278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45935.25481215278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45935.25481215278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45935.25481215278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45935.25481215278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45935.25481215278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45935.25481215278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45935.25481215278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45935.25481215278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45935.25481215278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45935.25481215278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45935.25481215278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45935.25481215278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45935.25481215278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45935.25481215278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45935.25481215278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45935.25481215278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45935.25481215278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45935.25481215278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45935.25481215278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45935.25481215278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45935.25481215278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45935.25481215278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45935.25481215278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45935.25481215278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45935.25481215278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45935.25481215278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45935.25481215278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45935.25481215278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45935.25481215278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45935.25481215278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45935.25481215278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45935.25481215278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45935.25481215278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45935.25481215278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45935.25481215278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45935.25481215278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45935.25481215278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45935.25481215278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45935.25481215278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45935.25481215278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45935.25481215278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45935.25481215278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45935.25481215278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45935.25481215278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45935.25481215278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45935.25481215278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45935.25481215278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45935.25481215278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45935.25481215278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45935.25481215278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45935.25481215278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45935.25481215278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45935.25481215278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45935.25481215278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45935.25481215278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45935.25481215278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45935.25481215278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45935.25481215278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45935.25481215278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45935.25481215278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45935.25481215278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45935.25481215278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45935.25481215278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45935.25481215278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45935.25481215278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45935.25481215278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45935.25481215278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45935.25481215278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45935.25481215278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45935.25481215278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45935.25481215278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45935.25481215278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45935.25481215278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45935.25481215278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45935.25481215278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45935.25481215278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45935.25481215278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45935.25481215278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45935.25481215278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45935.25481215278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45935.25481215278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45935.25481215278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45935.25481215278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45935.25481215278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45935.25481215278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45935.25481215278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45935.25481215278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45935.25481215278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45935.25481215278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45935.25481215278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45935.25481215278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45935.25481215278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45935.25481215278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45935.25481215278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45935.25481215278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45935.25481215278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45935.25481215278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45935.25481215278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45935.25481215278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45935.25481215278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45935.25481215278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45935.25481215278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45935.25481215278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45935.25481215278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45935.25481215278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45935.25481215278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45935.25481215278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45935.25481215278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45935.25481215278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45935.25481215278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45935.25481215278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45935.25481215278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45935.25481215278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45935.25481215278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45935.25481215278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45935.25481215278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45935.25481215278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45935.25481215278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45935.25481215278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45935.25481215278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45935.25481215278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45935.25481215278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45935.25481215278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45935.25481215278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45935.25481215278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45935.25481215278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45935.25481215278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45935.25481215278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45935.25481215278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45935.25481215278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45935.25481215278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45935.25481215278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45935.25481215278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45935.25481215278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45935.25481215278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45935.25481215278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45935.25481215278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45935.25481215278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45935.25481215278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45935.25481215278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45935.25481215278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45935.25481215278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45935.25481215278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45935.25481215278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45935.25481215278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45935.25481215278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45935.25481215278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45935.25481215278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45935.25481215278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45935.25481215278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45935.25481215278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45935.25481215278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45935.25481215278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45935.25481215278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45935.25481215278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45935.25481215278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45935.25481215278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45935.25481215278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45935.25481215278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45935.25481215278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45935.25481215278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45935.25481215278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45935.25481215278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45935.25481215278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45935.25481215278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45935.25481215278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45935.25481215278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45935.25481215278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45935.25481215278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45935.25481215278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45935.25481215278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45935.25481215278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45935.25481215278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45935.25481215278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45935.25481215278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45935.25481215278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45935.25481215278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45935.25481215278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45935.25481215278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45935.25481215278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45935.25481215278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45935.25481215278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45935.25481215278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45935.25481215278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45935.25481215278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45935.25481215278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45935.25481215278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45935.25481215278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45935.25481215278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45935.25481215278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45935.25481215278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45935.25481215278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45935.25481215278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45935.25481215278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45935.25481215278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45935.25481215278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45935.25481215278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45935.25481215278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45935.25481215278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45935.25481215278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45935.25481215278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45935.25481215278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45935.25481215278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45935.25481215278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45935.25481215278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45935.25481215278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45935.25481215278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45935.25481215278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45935.25481215278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45935.25481215278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45935.25481215278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45935.25481215278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45935.25481215278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45935.25481215278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45935.25481215278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45935.25481215278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45935.25481215278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45935.25481215278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45935.25481215278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45935.25481215278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45935.25481215278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45935.25481215278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45935.25481215278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45935.25481215278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45935.25481215278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45935.25481215278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45935.25481215278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45935.25481215278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45935.25481215278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45935.25481215278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45935.25481215278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45935.25481215278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45935.25481215278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45935.25481215278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45935.25481215278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45935.25481215278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45935.25481215278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45935.25481215278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45935.25481215278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45935.25481215278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45935.25481215278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45935.25481215278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45935.25481215278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45935.25481215278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45935.25481215278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45935.25481215278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45935.25481215278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45935.25481215278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45935.25481215278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45935.25481215278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45935.25481215278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45935.25481215278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45935.25481215278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45935.25481215278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45935.25481215278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45935.25481215278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45935.25481215278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45935.25481215278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45935.25481215278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45935.25481215278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45935.25481215278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45935.25481215278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45935.25481215278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45935.25481215278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45935.25481215278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45935.25481215278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45935.25481215278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45935.25481215278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45935.25481215278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45935.25481215278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45935.25481215278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45935.25481215278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45935.25481215278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45935.25481215278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45935.25481215278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45935.25481215278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45935.25481215278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45935.25481215278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45935.25481215278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45935.25481215278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45935.25481215278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45935.25481215278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45935.25481215278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45935.25481215278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45935.25481215278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45935.25481215278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45935.25481215278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45935.25481215278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45935.25481215278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45935.25481215278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45935.25481215278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45935.25481215278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45935.25481215278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45935.25481215278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45935.25481215278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45935.25481215278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45935.25481215278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45935.25481215278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45935.25481215278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45935.25481215278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45935.25481215278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45935.25481215278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45935.25481215278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45935.25481215278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45935.25481215278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45935.25481215278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45935.25481215278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45935.25481215278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45935.25481215278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45935.25481215278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45935.25481215278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45935.25481215278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45935.25481215278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45935.25481215278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45935.25481215278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45935.25481215278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45935.25481215278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45935.25481215278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45935.25481215278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45935.25481215278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45935.25481215278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45935.25481215278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45935.25481215278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45935.25481215278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45935.25481215278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45935.25481215278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45935.25481215278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45935.25481215278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45935.25481215278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45935.25481215278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45935.25481215278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45935.25481215278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45935.25481215278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45935.25481215278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45935.25481215278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45935.25481215278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45935.25481215278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45935.25481215278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45935.25481215278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45935.25481215278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45935.25481215278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45935.25481215278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45935.25481215278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45935.25481215278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45935.25481215278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45935.25481215278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45935.25481215278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45935.25481215278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45935.25481215278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45935.25481215278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45935.25481215278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45935.25481215278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45935.25481215278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45935.25481215278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45935.25481215278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45935.25481215278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45935.25481215278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45935.25481215278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45935.25481215278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45935.25481215278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45935.25481215278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45935.25481215278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45935.25481215278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45935.25481215278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45935.25481215278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45935.25481215278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45935.25481215278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45935.25481215278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45935.25481215278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45935.25481215278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45935.25481215278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45935.25481215278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45935.25481215278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45935.25481215278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45935.25481215278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45935.25481215278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45935.25481215278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45935.25481215278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45935.25481215278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45935.25481215278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45935.25481215278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45935.25481215278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45935.25481215278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45935.25481215278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45935.25481215278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45935.25481215278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45935.25481215278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45935.25481215278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45935.25481215278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45935.25481215278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45935.25481215278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45935.25481215278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45935.25481215278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45935.25481215278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45935.25481215278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45935.25481215278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45935.25481215278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45935.25481215278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45935.25481215278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45935.25481215278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45935.25481215278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45935.25481215278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45935.25481215278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45935.25481215278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45935.25481215278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45935.25481215278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45935.25481215278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45935.25481215278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45935.25481215278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45935.25481215278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45935.25481215278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45935.25481215278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45935.25481215278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45935.25481215278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45935.25481215278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45935.25481215278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45935.25481215278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45935.25481215278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45935.25481215278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45935.25481215278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45935.25481215278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45935.25481215278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45935.25481215278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45935.25481215278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45935.25481215278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45935.25481215278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45935.25481215278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45935.25481215278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45935.25481215278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45935.25481215278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45935.25481215278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45935.25481215278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45935.25481215278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45935.25481215278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45935.25481215278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45935.25481215278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45935.25481215278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45935.25481215278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45935.25481215278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45935.25481215278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45935.25481215278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45935.25481215278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45935.25481215278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45935.25481215278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45935.25481215278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45935.25481215278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45935.25481215278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45935.25481215278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45935.25481215278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45935.25481215278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45935.25481215278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45935.25481215278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45935.25481215278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45935.25481215278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45935.25481215278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45935.25481215278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45935.25481215278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45935.25481215278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45935.25481215278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45935.25481215278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45935.25481215278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45935.25481215278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45935.25481215278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45935.25481215278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45935.25481215278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45935.25481215278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45935.25481215278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45935.25481215278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45935.25481215278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45935.25481215278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45935.25481215278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45935.25481215278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45935.25481215278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45935.25481215278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45935.25481215278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45935.25481215278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45935.25481215278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45935.25481215278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45935.25481215278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45935.25481215278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45935.25481215278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45935.25481215278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45935.25481215278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45935.25481215278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45935.25481215278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45935.25481215278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45935.25481215278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45935.25481215278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45935.25481215278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45935.25481215278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45935.25481215278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45935.25481215278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45935.25481215278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45935.25481215278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45935.25481215278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45935.25481215278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45935.25481215278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45935.25481215278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45935.25481215278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45935.25481215278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45935.25481215278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45935.25481215278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45935.25481215278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45935.25481215278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45935.25481215278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45935.25481215278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45935.25481215278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45935.25481215278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45935.25481215278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45935.25481215278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45935.25481215278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45935.25481215278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45935.25481215278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45935.25481215278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45935.25481215278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45935.25481215278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45935.25481215278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45935.25481215278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45935.25481215278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45935.25481215278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45935.25481215278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45935.25481215278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45935.25481215278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45935.25481215278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45935.25481215278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45935.25481215278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45935.25481215278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45935.25481215278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45935.25481215278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45935.25481215278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45935.25481215278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45935.25481215278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45935.25481215278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45935.25481215278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45935.25481215278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45935.25481215278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45935.25481215278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45935.25481215278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45935.25481215278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45935.25481215278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45935.25481215278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45935.25481215278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45935.25481215278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45935.25481215278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45935.25481215278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45935.25481215278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45935.25481215278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45935.25481215278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45935.25481215278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45935.25481215278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45935.25481215278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45935.25481215278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45935.25481215278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45935.25481215278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45935.25481215278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45935.25481215278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45935.25481215278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45935.25481215278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45935.25481215278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45935.25481215278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45935.25481215278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45935.25481215278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45935.25481215278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45935.25481215278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45935.25481215278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45935.25481215278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45935.25481215278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45935.25481215278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45935.25481215278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45935.25481215278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45935.25481215278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45935.25481215278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45935.25481215278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45935.25481215278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45935.25481215278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45935.25481215278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45935.25481215278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45935.25481215278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45935.25481215278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45935.25481215278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45935.25481215278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45935.25481215278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45935.25481215278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45935.25481215278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45935.25481215278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45935.25481215278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45935.25481215278</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231.77409456018358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4.3645343750031316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0.55238159722648561</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0.40897881944692926</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0.25949965277686715</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9.7867708333069459E-2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45935.25481215278</v>
      </c>
      <c r="H8" s="113">
        <v>45935.157523148147</v>
      </c>
      <c r="I8" s="110" t="str">
        <f>IFERROR(VLOOKUP(D8,DB!A:F,6,0),"")</f>
        <v>Generator-SG</v>
      </c>
      <c r="J8" s="110" t="str">
        <f>IFERROR(VLOOKUP(D8,DB!A:G,7,0),"")</f>
        <v>Dead</v>
      </c>
      <c r="K8" s="115" t="s">
        <v>39072</v>
      </c>
      <c r="L8" s="107" t="str">
        <f>IFERROR(VLOOKUP(D8,DB!A:I,9,0),"")</f>
        <v>Latis</v>
      </c>
    </row>
    <row r="9" spans="1:16" ht="15" customHeight="1">
      <c r="A9" s="110" t="s">
        <v>39073</v>
      </c>
      <c r="B9" s="110" t="str">
        <f>IFERROR(VLOOKUP(D9,DB!A:K,11,0),"")</f>
        <v>R4</v>
      </c>
      <c r="C9" s="111">
        <v>1</v>
      </c>
      <c r="D9" s="107" t="s">
        <v>34180</v>
      </c>
      <c r="E9" s="112" t="s">
        <v>38964</v>
      </c>
      <c r="F9" s="113">
        <v>45935.215810185182</v>
      </c>
      <c r="G9" s="114">
        <f ca="1">IFERROR(NOW()-F9,"")</f>
        <v>3.9001967597869225E-2</v>
      </c>
      <c r="H9" s="113">
        <v>45935.209687499999</v>
      </c>
      <c r="I9" s="110" t="str">
        <f>IFERROR(VLOOKUP(D9,DB!A:F,6,0),"")</f>
        <v>SCECO</v>
      </c>
      <c r="J9" s="110" t="str">
        <f>IFERROR(VLOOKUP(D9,DB!A:G,7,0),"")</f>
        <v>Dead</v>
      </c>
      <c r="K9" s="115" t="s">
        <v>39074</v>
      </c>
      <c r="L9" s="107" t="str">
        <f>IFERROR(VLOOKUP(D9,DB!A:I,9,0),"")</f>
        <v>Latis</v>
      </c>
    </row>
    <row r="10" spans="1:16" ht="15" customHeight="1">
      <c r="A10" s="110"/>
      <c r="B10" s="110" t="str">
        <f>IFERROR(VLOOKUP(D10,DB!A:K,11,0),"")</f>
        <v/>
      </c>
      <c r="C10" s="111"/>
      <c r="D10" s="107"/>
      <c r="E10" s="112"/>
      <c r="F10" s="113"/>
      <c r="G10" s="114">
        <f ca="1">IFERROR(NOW()-F10,"")</f>
        <v>45935.25481215278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45935.25481215278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45935.25481215278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45935.25481215278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45935.25481215278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45935.25481215278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45935.25481215278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45935.25481215278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45935.25481215278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45935.25481215278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45935.25481215278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45935.25481215278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45935.25481215278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45935.25481215278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45935.25481215278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45935.25481215278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45935.25481215278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45935.25481215278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45935.25481215278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43.422751967591466</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9.065934837963141</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35936</v>
      </c>
      <c r="E4" s="37" t="s">
        <v>38964</v>
      </c>
      <c r="F4" s="38">
        <v>45934.852303240739</v>
      </c>
      <c r="G4" s="39">
        <f ca="1">IFERROR(NOW()-F4,"-")</f>
        <v>0.40250891204050276</v>
      </c>
      <c r="H4" s="38">
        <v>45934.846458333333</v>
      </c>
      <c r="I4" s="37" t="str">
        <f>IFERROR(VLOOKUP(D4,DB!A:F,6,0),"")</f>
        <v>Generator-SG</v>
      </c>
      <c r="J4" s="37" t="str">
        <f>IFERROR(VLOOKUP(D4,DB!A:G,7,0),"")</f>
        <v>Vandalized</v>
      </c>
      <c r="K4" s="37" t="s">
        <v>39080</v>
      </c>
      <c r="L4" s="37" t="str">
        <f>IFERROR(VLOOKUP(D4,DB!A:I,9,0),"")</f>
        <v>Latis</v>
      </c>
      <c r="M4" s="136"/>
    </row>
    <row r="5" spans="1:13" ht="15">
      <c r="A5" s="37" t="s">
        <v>39081</v>
      </c>
      <c r="B5" s="37" t="str">
        <f>IFERROR(VLOOKUP(D5,DB!A:K,11,0),"")</f>
        <v>R5</v>
      </c>
      <c r="C5" s="37">
        <v>1</v>
      </c>
      <c r="D5" s="137" t="s">
        <v>35786</v>
      </c>
      <c r="E5" s="37" t="s">
        <v>38964</v>
      </c>
      <c r="F5" s="38">
        <v>45935.085520833331</v>
      </c>
      <c r="G5" s="39">
        <f ca="1">IFERROR(NOW()-F5,"-")</f>
        <v>0.16929131944925757</v>
      </c>
      <c r="H5" s="38">
        <v>45935.078923611109</v>
      </c>
      <c r="I5" s="37" t="str">
        <f>IFERROR(VLOOKUP(D5,DB!A:F,6,0),"")</f>
        <v>Generator-SG</v>
      </c>
      <c r="J5" s="37" t="str">
        <f>IFERROR(VLOOKUP(D5,DB!A:G,7,0),"")</f>
        <v>Vandalized</v>
      </c>
      <c r="K5" s="37" t="s">
        <v>39082</v>
      </c>
      <c r="L5" s="37" t="str">
        <f>IFERROR(VLOOKUP(D5,DB!A:I,9,0),"")</f>
        <v>Latis</v>
      </c>
      <c r="M5" s="136"/>
    </row>
    <row r="6" spans="1:13" ht="15">
      <c r="A6" s="37"/>
      <c r="B6" s="37" t="str">
        <f>IFERROR(VLOOKUP(D6,DB!A:K,11,0),"")</f>
        <v/>
      </c>
      <c r="C6" s="37"/>
      <c r="D6" s="37"/>
      <c r="E6" s="37"/>
      <c r="F6" s="38"/>
      <c r="G6" s="39">
        <f ca="1">IFERROR(NOW()-F6,"-")</f>
        <v>45935.25481215278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45935.25481215278</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45935.25481215278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45935.25481215278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45935.25481215278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45935.25481215278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45935.25481215278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45935.25481215278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45935.25481215278</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45935.25481215278</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45935.25481215278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45935.25481215278</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45935.25481215278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45935.25481215278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45935.25481215278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45935.25481215278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45935.25481215278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45935.25481215278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45935.25481215278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45935.25481215278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45935.25481215278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45935.25481215278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45935.25481215278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45935.25481215278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45935.25481215278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45935.25481215278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45935.25481215278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45935.25481215278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45935.25481215278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45935.25481215278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45935.25481215278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45935.25481215278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45935.25481215278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45935.25481215278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45935.25481215278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45935.25481215278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45935.25481215278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45935.25481215278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45935.25481215278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45935.25481215278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45935.25481215278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45935.25481215278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45935.25481215278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45935.25481215278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45935.25481215278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45935.25481215278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45935.25481215278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45935.25481215278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45935.25481215278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45935.25481215278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45935.25481215278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45935.25481215278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45935.25481215278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45935.25481215278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45935.25481215278</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45935.25481215278</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45935.25481215278</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45935.25481215278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45935.25481215278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45935.25481215278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45935.25481215278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45935.25481215278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45935.25481215278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45935.25481215278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45935.25481215278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45935.25481215278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45935.25481215278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45935.25481215278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45935.25481215278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45935.25481215278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45935.25481215278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45935.25481215278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45935.25481215278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45935.25481215278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45935.25481215278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45935.25481215278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45935.25481215278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45935.25481215278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45935.25481215278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45935.25481215278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45935.25481215278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45935.25481215278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45935.25481215278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45935.25481215278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45935.25481215278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45935.25481215278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45935.25481215278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45935.25481215278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45935.25481215278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45935.25481215278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45935.25481215278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45935.25481215278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45935.25481215278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45935.25481215278</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45935.25481215278</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45935.25481215278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45935.25481215278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45935.25481215278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45935.25481215278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45935.25481215278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45935.25481215278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45935.25481215278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45935.25481215278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45935.25481215278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45935.25481215278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45935.25481215278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45935.25481215278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45935.25481215278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45935.25481215278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45935.25481215278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45935.25481215278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45935.25481215278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45935.25481215278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45935.25481215278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45935.25481215278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45935.25481215278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45935.25481215278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45935.25481215278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45935.25481215278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45935.25481215278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45935.25481215278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45935.25481215278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45935.25481215278</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45935.25481215278</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45935.25481215278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45935.25481215278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45935.25481215278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45935.25481215278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45935.25481215278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45935.25481215278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45935.25481215278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45935.25481215278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45935.25481215278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45935.25481215278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45935.25481215278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45935.25481215278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45935.25481215278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45935.25481215278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45935.25481215278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45935.25481215278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45935.25481215278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45935.25481215278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45935.25481215278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45935.25481215278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45935.25481215278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45935.25481215278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45935.25481215278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45935.25481215278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45935.25481215278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45935.25481215278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45935.25481215278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45935.25481215278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45935.25481215278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45935.25481215278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45935.25481215278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45935.25481215278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45935.25481215278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45935.25481215278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45935.25481215278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45935.25481215278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45935.25481215278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45935.25481215278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45935.25481215278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45935.25481215278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45935.25481215278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45935.25481215278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45935.25481215278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45935.25481215278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45935.25481215278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45935.25481215278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45935.25481215278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45935.25481215278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45935.25481215278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45935.25481215278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45935.25481215278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45935.25481215278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45935.25481215278</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45935.25481215278</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39083</v>
      </c>
      <c r="B2" s="137" t="s">
        <v>5398</v>
      </c>
      <c r="C2" s="137">
        <v>1</v>
      </c>
      <c r="D2" s="137" t="s">
        <v>32861</v>
      </c>
      <c r="E2" s="137" t="s">
        <v>39084</v>
      </c>
      <c r="F2" s="138">
        <v>45933.880972222221</v>
      </c>
      <c r="G2" s="139">
        <f ca="1">IFERROR(NOW()-F2,"-")</f>
        <v>1.3738399305584608</v>
      </c>
      <c r="H2" s="140">
        <v>45929.455266203702</v>
      </c>
      <c r="I2" s="137" t="str">
        <f>IFERROR(VLOOKUP(D2,DB!A:F,6,0),"")</f>
        <v>SCECO</v>
      </c>
      <c r="J2" s="137" t="str">
        <f>IFERROR(VLOOKUP(D2,DB!A:G,7,0),"")</f>
        <v>In progress</v>
      </c>
      <c r="K2" s="137" t="s">
        <v>39085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39086</v>
      </c>
      <c r="B3" s="137" t="s">
        <v>5398</v>
      </c>
      <c r="C3" s="137">
        <v>1</v>
      </c>
      <c r="D3" s="137" t="s">
        <v>34463</v>
      </c>
      <c r="E3" s="137" t="s">
        <v>39084</v>
      </c>
      <c r="F3" s="138">
        <v>45926.772847222222</v>
      </c>
      <c r="G3" s="139">
        <f ca="1">IFERROR(NOW()-F3,"-")</f>
        <v>8.4819649305572966</v>
      </c>
      <c r="H3" s="140">
        <v>45927.449074074102</v>
      </c>
      <c r="I3" s="137" t="str">
        <f>IFERROR(VLOOKUP(D3,DB!A:F,6,0),"")</f>
        <v>SCECO</v>
      </c>
      <c r="J3" s="137" t="str">
        <f>IFERROR(VLOOKUP(D3,DB!A:G,7,0),"")</f>
        <v>Weak</v>
      </c>
      <c r="K3" s="137" t="s">
        <v>39085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39087</v>
      </c>
      <c r="B4" s="137" t="s">
        <v>5398</v>
      </c>
      <c r="C4" s="137">
        <v>1</v>
      </c>
      <c r="D4" s="137" t="s">
        <v>33408</v>
      </c>
      <c r="E4" s="137" t="s">
        <v>38964</v>
      </c>
      <c r="F4" s="138">
        <v>45934.942245370374</v>
      </c>
      <c r="G4" s="139">
        <f ca="1">IFERROR(NOW()-F4,"-")</f>
        <v>0.31256678240606561</v>
      </c>
      <c r="H4" s="140">
        <v>45934.470231481479</v>
      </c>
      <c r="I4" s="137" t="str">
        <f>IFERROR(VLOOKUP(D4,DB!A:F,6,0),"")</f>
        <v>SCECO</v>
      </c>
      <c r="J4" s="137" t="str">
        <f>IFERROR(VLOOKUP(D4,DB!A:G,7,0),"")</f>
        <v>Dead</v>
      </c>
      <c r="K4" s="137" t="s">
        <v>39085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39088</v>
      </c>
      <c r="B5" s="137" t="str">
        <f>IFERROR(VLOOKUP(D5,DB!A:K,11,0),"")</f>
        <v>R6</v>
      </c>
      <c r="C5" s="137">
        <v>1</v>
      </c>
      <c r="D5" s="137" t="s">
        <v>33684</v>
      </c>
      <c r="E5" s="137" t="s">
        <v>38964</v>
      </c>
      <c r="F5" s="140">
        <v>45933.705324074072</v>
      </c>
      <c r="G5" s="139">
        <f ca="1">IFERROR(NOW()-F5,"-")</f>
        <v>1.5494880787082366</v>
      </c>
      <c r="H5" s="140">
        <v>45933.228229166663</v>
      </c>
      <c r="I5" s="137" t="str">
        <f>IFERROR(VLOOKUP(D5,DB!A:F,6,0),"")</f>
        <v>SCECO</v>
      </c>
      <c r="J5" s="137" t="str">
        <f>IFERROR(VLOOKUP(D5,DB!A:G,7,0),"")</f>
        <v>Weak</v>
      </c>
      <c r="K5" s="137" t="s">
        <v>39089</v>
      </c>
      <c r="L5" s="137" t="str">
        <f>IFERROR(VLOOKUP(D5,DB!A:I,9,0),"")</f>
        <v>Latis</v>
      </c>
    </row>
    <row r="6" spans="1:16383" ht="31.5" customHeight="1">
      <c r="A6" s="121"/>
      <c r="B6" s="137" t="str">
        <f>IFERROR(VLOOKUP(D6,DB!A:K,11,0),"")</f>
        <v/>
      </c>
      <c r="C6" s="137"/>
      <c r="D6" s="137"/>
      <c r="E6" s="137"/>
      <c r="F6" s="137"/>
      <c r="G6" s="137">
        <f ca="1">IFERROR(NOW()-F6,"-")</f>
        <v>45935.25481215278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45935.25481215278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45935.25481215278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45935.25481215278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45935.25481215278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45935.25481215278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45935.25481215278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45935.25481215278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45935.25481215278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45935.25481215278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45935.25481215278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45935.25481215278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45935.25481215278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45935.25481215278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45935.25481215278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45935.25481215278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45935.25481215278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45935.25481215278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45935.25481215278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45935.25481215278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45935.25481215278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45935.25481215278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45935.25481215278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45935.25481215278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45935.25481215278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45935.25481215278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45935.25481215278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45935.25481215278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45935.25481215278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45935.25481215278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45935.25481215278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45935.25481215278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45935.25481215278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45935.25481215278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45935.25481215278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45935.25481215278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45935.25481215278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45935.25481215278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45935.25481215278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45935.25481215278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45935.25481215278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45935.25481215278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45935.25481215278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45935.25481215278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45935.25481215278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45935.25481215278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45935.25481215278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45935.25481215278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45935.25481215278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45935.25481215278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45935.25481215278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45935.25481215278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45935.25481215278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45935.25481215278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45935.25481215278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45935.25481215278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45935.25481215278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45935.25481215278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45935.25481215278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45935.25481215278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45935.25481215278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45935.25481215278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45935.25481215278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45935.25481215278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45935.25481215278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45935.25481215278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45935.25481215278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45935.25481215278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45935.25481215278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45935.25481215278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45935.25481215278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45935.25481215278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45935.25481215278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45935.25481215278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45935.25481215278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45935.25481215278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45935.25481215278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45935.25481215278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45935.25481215278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45935.25481215278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45935.25481215278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45935.25481215278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45935.25481215278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45935.25481215278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45935.25481215278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45935.25481215278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45935.25481215278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45935.25481215278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45935.25481215278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45935.25481215278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45935.25481215278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45935.25481215278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45935.25481215278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45935.25481215278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45935.25481215278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45935.25481215278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45935.25481215278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45935.25481215278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45935.25481215278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45935.25481215278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45935.25481215278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45935.25481215278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45935.25481215278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45935.25481215278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45935.25481215278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45935.25481215278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45935.25481215278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45935.25481215278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45935.25481215278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45935.25481215278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45935.25481215278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45935.25481215278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45935.25481215278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45935.25481215278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45935.25481215278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45935.25481215278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45935.25481215278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45935.25481215278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45935.25481215278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45935.25481215278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45935.25481215278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45935.25481215278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45935.25481215278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45935.25481215278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45935.25481215278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45935.25481215278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45935.25481215278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45935.25481215278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45935.25481215278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45935.25481215278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45935.25481215278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45935.25481215278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45935.25481215278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45935.25481215278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45935.25481215278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45935.25481215278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45935.25481215278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45935.25481215278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45935.25481215278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45935.25481215278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45935.25481215278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45935.25481215278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45935.25481215278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45935.25481215278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45935.25481215278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45935.25481215278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45935.25481215278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45935.25481215278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45935.25481215278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45935.25481215278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45935.25481215278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45935.25481215278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45935.25481215278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45935.25481215278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45935.25481215278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45935.25481215278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45935.25481215278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45935.25481215278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45935.25481215278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45935.25481215278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45935.25481215278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45935.25481215278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45935.25481215278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45935.25481215278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45935.25481215278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45935.25481215278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45935.25481215278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45935.25481215278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45935.25481215278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45935.25481215278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45935.25481215278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45935.25481215278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45935.25481215278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45935.25481215278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45935.25481215278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45935.25481215278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45935.25481215278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45935.25481215278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45935.25481215278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45935.25481215278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45935.25481215278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45935.25481215278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45935.25481215278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45935.25481215278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45935.25481215278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45935.25481215278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45935.25481215278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45935.25481215278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45935.25481215278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45935.25481215278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45935.25481215278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45935.25481215278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45935.25481215278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45935.25481215278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45935.25481215278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45935.25481215278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45935.25481215278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45935.25481215278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45935.25481215278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45935.25481215278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45935.25481215278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45935.25481215278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45935.25481215278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45935.25481215278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45935.25481215278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45935.25481215278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45935.25481215278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45935.25481215278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45935.25481215278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45935.25481215278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45935.25481215278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45935.25481215278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45935.25481215278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45935.25481215278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45935.25481215278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45935.25481215278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45935.25481215278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45935.25481215278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45935.25481215278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45935.25481215278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45935.25481215278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45935.25481215278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45935.25481215278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45935.25481215278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45935.25481215278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45935.25481215278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45935.25481215278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45935.25481215278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45935.25481215278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45935.25481215278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45935.25481215278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45935.25481215278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45935.25481215278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45935.25481215278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45935.25481215278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45935.25481215278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45935.25481215278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45935.25481215278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45935.25481215278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45935.25481215278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45935.25481215278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45935.25481215278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45935.25481215278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45935.25481215278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45935.25481215278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45935.25481215278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45935.25481215278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45935.25481215278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45935.25481215278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45935.25481215278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45935.25481215278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45935.25481215278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45935.25481215278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45935.25481215278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45935.25481215278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45935.25481215278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45935.25481215278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45935.25481215278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45935.25481215278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45935.25481215278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45935.25481215278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45935.25481215278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45935.25481215278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45935.25481215278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45935.25481215278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45935.25481215278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45935.25481215278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45935.25481215278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45935.25481215278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45935.25481215278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45935.25481215278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45935.25481215278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45935.25481215278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45935.25481215278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45935.25481215278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45935.25481215278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45935.25481215278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45935.25481215278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45935.25481215278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45935.25481215278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45935.25481215278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45935.25481215278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45935.25481215278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45935.25481215278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45935.25481215278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45935.25481215278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45935.25481215278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45935.25481215278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45935.25481215278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45935.25481215278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45935.25481215278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45935.25481215278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45935.25481215278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45935.25481215278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45935.25481215278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45935.25481215278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45935.25481215278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2025-10-05T03:08:26Z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